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dass/Desktop/Auction Divas 2021/2026/Group 36/Social Media/Group 36 Assets/How to Stop Dreading the Budget/"/>
    </mc:Choice>
  </mc:AlternateContent>
  <xr:revisionPtr revIDLastSave="0" documentId="8_{545B8DAB-C689-A447-B9E8-3316CB5B0781}" xr6:coauthVersionLast="47" xr6:coauthVersionMax="47" xr10:uidLastSave="{00000000-0000-0000-0000-000000000000}"/>
  <bookViews>
    <workbookView xWindow="5480" yWindow="-21120" windowWidth="26240" windowHeight="16440" xr2:uid="{1EB7B131-0231-C74B-BFD1-E488984EA672}"/>
  </bookViews>
  <sheets>
    <sheet name="Start Here" sheetId="1" r:id="rId1"/>
    <sheet name="Your Budget" sheetId="2" r:id="rId2"/>
    <sheet name="What If " sheetId="3" r:id="rId3"/>
    <sheet name="Review Notes" sheetId="4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2" l="1"/>
  <c r="C77" i="2"/>
  <c r="B77" i="2"/>
  <c r="E75" i="2"/>
  <c r="E73" i="2"/>
  <c r="D59" i="2"/>
  <c r="D66" i="2" s="1"/>
  <c r="D43" i="2"/>
  <c r="D36" i="2"/>
  <c r="E76" i="2"/>
  <c r="E74" i="2"/>
  <c r="E72" i="2"/>
  <c r="E71" i="2"/>
  <c r="E70" i="2"/>
  <c r="E69" i="2"/>
  <c r="E79" i="2"/>
  <c r="E65" i="2"/>
  <c r="E64" i="2"/>
  <c r="E63" i="2"/>
  <c r="E62" i="2"/>
  <c r="E61" i="2"/>
  <c r="E60" i="2"/>
  <c r="E58" i="2"/>
  <c r="E57" i="2"/>
  <c r="E56" i="2"/>
  <c r="E55" i="2"/>
  <c r="E54" i="2"/>
  <c r="E32" i="2"/>
  <c r="E33" i="2"/>
  <c r="E34" i="2"/>
  <c r="E35" i="2"/>
  <c r="E37" i="2"/>
  <c r="E38" i="2"/>
  <c r="E39" i="2"/>
  <c r="E40" i="2"/>
  <c r="E41" i="2"/>
  <c r="E42" i="2"/>
  <c r="E44" i="2"/>
  <c r="E45" i="2"/>
  <c r="E46" i="2"/>
  <c r="E47" i="2"/>
  <c r="E48" i="2"/>
  <c r="E49" i="2"/>
  <c r="E31" i="2"/>
  <c r="C59" i="2"/>
  <c r="B59" i="2"/>
  <c r="B66" i="2" s="1"/>
  <c r="C36" i="2"/>
  <c r="B36" i="2"/>
  <c r="C43" i="2"/>
  <c r="B43" i="2"/>
  <c r="E77" i="2" l="1"/>
  <c r="E36" i="2"/>
  <c r="E43" i="2"/>
  <c r="E59" i="2"/>
  <c r="E66" i="2" s="1"/>
  <c r="D50" i="2"/>
  <c r="D81" i="2" s="1"/>
  <c r="C66" i="2"/>
  <c r="C50" i="2"/>
  <c r="B50" i="2"/>
  <c r="E21" i="2"/>
  <c r="E22" i="2"/>
  <c r="E23" i="2"/>
  <c r="E24" i="2"/>
  <c r="B87" i="2"/>
  <c r="B92" i="2"/>
  <c r="B91" i="2"/>
  <c r="B89" i="2"/>
  <c r="B88" i="2"/>
  <c r="D25" i="2"/>
  <c r="C25" i="2"/>
  <c r="B86" i="2" s="1"/>
  <c r="B25" i="2"/>
  <c r="B81" i="2" l="1"/>
  <c r="E50" i="2"/>
  <c r="C8" i="3"/>
  <c r="C87" i="2"/>
  <c r="C88" i="2"/>
  <c r="C89" i="2"/>
  <c r="C91" i="2"/>
  <c r="C92" i="2"/>
  <c r="E25" i="2"/>
  <c r="C81" i="2"/>
  <c r="E81" i="2" s="1"/>
  <c r="B94" i="2" l="1"/>
  <c r="B95" i="2" s="1"/>
  <c r="C9" i="3"/>
  <c r="C10" i="3" s="1"/>
  <c r="D9" i="3" l="1"/>
  <c r="D10" i="3" s="1"/>
  <c r="B9" i="3"/>
  <c r="B10" i="3" s="1"/>
</calcChain>
</file>

<file path=xl/sharedStrings.xml><?xml version="1.0" encoding="utf-8"?>
<sst xmlns="http://schemas.openxmlformats.org/spreadsheetml/2006/main" count="214" uniqueCount="187">
  <si>
    <t>Line Item</t>
  </si>
  <si>
    <t>Status</t>
  </si>
  <si>
    <t>Notes</t>
  </si>
  <si>
    <t>Income</t>
  </si>
  <si>
    <t>Expenses</t>
  </si>
  <si>
    <t>Surplus / Gap</t>
  </si>
  <si>
    <t>Minimum</t>
  </si>
  <si>
    <t>Expected</t>
  </si>
  <si>
    <t>Better-than-Expected</t>
  </si>
  <si>
    <t>Stop Dreading the Budget</t>
  </si>
  <si>
    <t>A simple nonprofit budget template you can actually use</t>
  </si>
  <si>
    <t>Created by Group 36</t>
  </si>
  <si>
    <t>Fiscal Sponsorship | Grant Administration | Strategic Consulting</t>
  </si>
  <si>
    <t>group36.org | info@group36.org</t>
  </si>
  <si>
    <t>Your Budget</t>
  </si>
  <si>
    <t>Use this sheet to build a budget from what you know, not just what you hope for.</t>
  </si>
  <si>
    <t>Restriction</t>
  </si>
  <si>
    <t>Source</t>
  </si>
  <si>
    <t>Last Year Actual</t>
  </si>
  <si>
    <t>Budgeted</t>
  </si>
  <si>
    <t>Use / Limitation</t>
  </si>
  <si>
    <t>Confirmed</t>
  </si>
  <si>
    <t>Foundation grant</t>
  </si>
  <si>
    <t>R</t>
  </si>
  <si>
    <t>Youth program only</t>
  </si>
  <si>
    <t>Award notice received</t>
  </si>
  <si>
    <t>Likely</t>
  </si>
  <si>
    <t>Major donor gifts</t>
  </si>
  <si>
    <t>U</t>
  </si>
  <si>
    <t>General operating</t>
  </si>
  <si>
    <t>Based on donor conversations</t>
  </si>
  <si>
    <t>Spring campaign</t>
  </si>
  <si>
    <t>Campaign not launched yet</t>
  </si>
  <si>
    <t>Event sponsorships</t>
  </si>
  <si>
    <t>Event costs only</t>
  </si>
  <si>
    <t>Sponsorship asks pending</t>
  </si>
  <si>
    <t>Programs</t>
  </si>
  <si>
    <t>Participant support</t>
  </si>
  <si>
    <t>Admin &amp; Operations</t>
  </si>
  <si>
    <t>Rent / office space</t>
  </si>
  <si>
    <t>Insurance</t>
  </si>
  <si>
    <t>Software / subscriptions</t>
  </si>
  <si>
    <t>Check renewal pricing</t>
  </si>
  <si>
    <t>Fundraising &amp; Communications</t>
  </si>
  <si>
    <t>Fundraising platform fees</t>
  </si>
  <si>
    <t>Email / CRM tools</t>
  </si>
  <si>
    <t>Design / communications support</t>
  </si>
  <si>
    <t>Donor stewardship</t>
  </si>
  <si>
    <t>Quiet cost: acknowledgments, updates, follow-up</t>
  </si>
  <si>
    <t>Contingency</t>
  </si>
  <si>
    <t>Total Programs</t>
  </si>
  <si>
    <t>Total Admin &amp; Operations</t>
  </si>
  <si>
    <t>Total Expenses</t>
  </si>
  <si>
    <t>Total Income</t>
  </si>
  <si>
    <t>Total Fundraising &amp; Communications</t>
  </si>
  <si>
    <r>
      <t>Likely</t>
    </r>
    <r>
      <rPr>
        <sz val="12"/>
        <color theme="1"/>
        <rFont val="Arial"/>
        <family val="2"/>
      </rPr>
      <t xml:space="preserve"> – strong indication, but not formally confirmed</t>
    </r>
  </si>
  <si>
    <r>
      <t>Confirmed</t>
    </r>
    <r>
      <rPr>
        <sz val="12"/>
        <color theme="1"/>
        <rFont val="Arial"/>
        <family val="2"/>
      </rPr>
      <t xml:space="preserve"> – signed agreement, award notice, or funds received</t>
    </r>
  </si>
  <si>
    <r>
      <t>Expected</t>
    </r>
    <r>
      <rPr>
        <sz val="12"/>
        <color theme="1"/>
        <rFont val="Arial"/>
        <family val="2"/>
      </rPr>
      <t xml:space="preserve"> – planned or hoped for, but still uncertain</t>
    </r>
  </si>
  <si>
    <t>Budget Summary</t>
  </si>
  <si>
    <t>% of income</t>
  </si>
  <si>
    <t>Confirmed income</t>
  </si>
  <si>
    <t>Likely income</t>
  </si>
  <si>
    <t>Expected income</t>
  </si>
  <si>
    <t>Restricted income</t>
  </si>
  <si>
    <t>Unrestricted income</t>
  </si>
  <si>
    <t>What if?</t>
  </si>
  <si>
    <t>Use this sheet to test how budget decisions change under different funding conditions.</t>
  </si>
  <si>
    <t>Fill in the key assumptions for each scenario, then note what you would do.</t>
  </si>
  <si>
    <t>Budget develops as planned</t>
  </si>
  <si>
    <t>Campaign or pipeline outperforms</t>
  </si>
  <si>
    <t>Key assumptions</t>
  </si>
  <si>
    <t>Spring campaign underperforms. One grant does not arrive. Major donor gives at prior-year level.</t>
  </si>
  <si>
    <t>All Likely income confirmed. Spring campaign hits target. No major surprises.</t>
  </si>
  <si>
    <t>Spring campaign exceeds goal. New donor comes through. Grant pipeline stronger than expected.</t>
  </si>
  <si>
    <t>Total income</t>
  </si>
  <si>
    <t>Total expenses</t>
  </si>
  <si>
    <t>Decision</t>
  </si>
  <si>
    <t>Key funding doesn’t arrive</t>
  </si>
  <si>
    <r>
      <rPr>
        <b/>
        <sz val="12"/>
        <color theme="1"/>
        <rFont val="Arial"/>
        <family val="2"/>
      </rPr>
      <t>What would we pause?</t>
    </r>
    <r>
      <rPr>
        <sz val="12"/>
        <color theme="1"/>
        <rFont val="Arial"/>
        <family val="2"/>
      </rPr>
      <t xml:space="preserve">
Delay professional development. Pause design support. Freeze any new hires.</t>
    </r>
  </si>
  <si>
    <r>
      <rPr>
        <b/>
        <sz val="12"/>
        <color theme="1"/>
        <rFont val="Arial"/>
        <family val="2"/>
      </rPr>
      <t>What would we protect?</t>
    </r>
    <r>
      <rPr>
        <sz val="12"/>
        <color theme="1"/>
        <rFont val="Arial"/>
        <family val="2"/>
      </rPr>
      <t xml:space="preserve">
Monitor Likely income monthly. Protect program delivery. Revisit contingency use.</t>
    </r>
  </si>
  <si>
    <r>
      <rPr>
        <b/>
        <sz val="12"/>
        <color theme="1"/>
        <rFont val="Arial"/>
        <family val="2"/>
      </rPr>
      <t>What would we fund first?</t>
    </r>
    <r>
      <rPr>
        <sz val="12"/>
        <color theme="1"/>
        <rFont val="Arial"/>
        <family val="2"/>
      </rPr>
      <t xml:space="preserve">
Staff capacity. Reserve fund. Carry unspent restricted funds forward carefully.</t>
    </r>
  </si>
  <si>
    <t>The Decision row is where the scenario becomes useful.</t>
  </si>
  <si>
    <t>Fill it in before the year gets busy, not after a gap appears.</t>
  </si>
  <si>
    <t>Review Notes</t>
  </si>
  <si>
    <t>Use this sheet before board meetings, quarterly check-ins, or whenever the budget needs a fresh look.</t>
  </si>
  <si>
    <t>Use the Notes column to keep a record of how decisions were made.</t>
  </si>
  <si>
    <t>Prompt</t>
  </si>
  <si>
    <t>Your notes</t>
  </si>
  <si>
    <t>Income &amp; reliability</t>
  </si>
  <si>
    <t>Which income line would change the plan if it does not arrive?</t>
  </si>
  <si>
    <t>Write here...</t>
  </si>
  <si>
    <t>How much budgeted income is still Likely or Expected, not Confirmed?</t>
  </si>
  <si>
    <t>Expenses &amp; flexibility</t>
  </si>
  <si>
    <t>Which expenses are fixed, and which can be delayed?</t>
  </si>
  <si>
    <t>Which expenses can be covered by restricted funds, and which still require flexible/unrestricted money?</t>
  </si>
  <si>
    <t>Where are staff time or coordination costs still missing from the budget?</t>
  </si>
  <si>
    <t>Since the last review</t>
  </si>
  <si>
    <t>What changed since the last budget review?</t>
  </si>
  <si>
    <t>Which assumptions need to be revised?</t>
  </si>
  <si>
    <t>Board &amp; team</t>
  </si>
  <si>
    <t>What should be discussed with the board before the next quarter?</t>
  </si>
  <si>
    <t>What decision do we need to make now?</t>
  </si>
  <si>
    <t>📈</t>
  </si>
  <si>
    <t>⚙</t>
  </si>
  <si>
    <t>↻</t>
  </si>
  <si>
    <t xml:space="preserve"> 👥</t>
  </si>
  <si>
    <t>"A good budget stops feeling like a verdict on your year and starts feeling like a flashlight you can point at the months ahead."</t>
  </si>
  <si>
    <t>Your budget →</t>
  </si>
  <si>
    <t>Income and expenses with last year's actuals, income reliability status, and restriction tracking.</t>
  </si>
  <si>
    <t>What If? →</t>
  </si>
  <si>
    <t>Review Notes →</t>
  </si>
  <si>
    <t>Three funding scenarios with key assumptions and the decisions each one requires.</t>
  </si>
  <si>
    <t>Decision prompts for board meetings, quarterly check-ins, and mid-year reviews.</t>
  </si>
  <si>
    <t>This template helps you build a budget grounded in real numbers, clear about restrictions, and flexible enough to revisit during the year. Start with what you know: confirmed income, last year's actuals, fixed expenses.</t>
  </si>
  <si>
    <t>This grounds the budget in what really happened, not what you hoped for.</t>
  </si>
  <si>
    <t>The Budget Summary will show how much is actually confirmed.</t>
  </si>
  <si>
    <t>Staff time, coordination, and follow-up work often go missing. Add them.</t>
  </si>
  <si>
    <r>
      <t>Open </t>
    </r>
    <r>
      <rPr>
        <b/>
        <sz val="11"/>
        <color rgb="FF1A1A1A"/>
        <rFont val="Arial"/>
        <family val="2"/>
      </rPr>
      <t>Your Budget</t>
    </r>
    <r>
      <rPr>
        <sz val="11"/>
        <color rgb="FF1A1A1A"/>
        <rFont val="Arial"/>
        <family val="2"/>
      </rPr>
      <t> and enter last year's actuals.</t>
    </r>
  </si>
  <si>
    <t>What's Inside</t>
  </si>
  <si>
    <t>How to Start</t>
  </si>
  <si>
    <r>
      <t>Open </t>
    </r>
    <r>
      <rPr>
        <b/>
        <sz val="11"/>
        <color rgb="FF1A1A1A"/>
        <rFont val="Arial"/>
        <family val="2"/>
      </rPr>
      <t>What If?</t>
    </r>
    <r>
      <rPr>
        <sz val="11"/>
        <color rgb="FF1A1A1A"/>
        <rFont val="Arial"/>
        <family val="2"/>
      </rPr>
      <t> and fill in the Decision row.</t>
    </r>
  </si>
  <si>
    <r>
      <t>When you're preparing for a board meeting or quarterly check-in, open </t>
    </r>
    <r>
      <rPr>
        <b/>
        <sz val="11"/>
        <color rgb="FF000000"/>
        <rFont val="Arial"/>
        <family val="2"/>
      </rPr>
      <t>Review Notes</t>
    </r>
    <r>
      <rPr>
        <sz val="11"/>
        <color rgb="FF000000"/>
        <rFont val="Arial"/>
        <family val="2"/>
      </rPr>
      <t> for decision prompts.</t>
    </r>
  </si>
  <si>
    <t>Do this at the start of the year – not after the gap appears.</t>
  </si>
  <si>
    <t>Add budgeted income and assign a status: Confirmed, Likely, or Expected.</t>
  </si>
  <si>
    <t>Fill in expenses and check for quiet costs.</t>
  </si>
  <si>
    <r>
      <t xml:space="preserve">As the year unfolds, update the Actual column in </t>
    </r>
    <r>
      <rPr>
        <b/>
        <sz val="11"/>
        <color rgb="FF1A1A1A"/>
        <rFont val="Arial"/>
        <family val="2"/>
      </rPr>
      <t>Your Budget</t>
    </r>
    <r>
      <rPr>
        <sz val="11"/>
        <color rgb="FF1A1A1A"/>
        <rFont val="Arial"/>
        <family val="2"/>
      </rPr>
      <t>.</t>
    </r>
  </si>
  <si>
    <t>Difference calculates automatically.</t>
  </si>
  <si>
    <t>Program coordinator</t>
  </si>
  <si>
    <t>Part-time coordination for program planning, scheduling, participant communication, and follow-up</t>
  </si>
  <si>
    <t>Fees for contracted facilitators leading workshops or program sessions</t>
  </si>
  <si>
    <t>Part-time support for logistics, materials, attendance tracking, and day-of program help</t>
  </si>
  <si>
    <t>Subtotal Participant support</t>
  </si>
  <si>
    <t>Program materials &amp; supplies</t>
  </si>
  <si>
    <t>Transportation support</t>
  </si>
  <si>
    <t>Meals &amp; refreshments</t>
  </si>
  <si>
    <t>Participant stipends</t>
  </si>
  <si>
    <t>Evaluation and data collection</t>
  </si>
  <si>
    <t>Program staff &amp; contractors</t>
  </si>
  <si>
    <t>Subtotal Program staff &amp; contractors</t>
  </si>
  <si>
    <t>Contract facilitators / trainers</t>
  </si>
  <si>
    <t>Venue / space rental</t>
  </si>
  <si>
    <t>Space rental for workshops, cohort meetings, or community sessions</t>
  </si>
  <si>
    <t>Curriculum materials, printed handouts, supplies, and participant kits</t>
  </si>
  <si>
    <t>Surveys, data collection tools, reporting support, or external evaluation help</t>
  </si>
  <si>
    <t>Translation / accessibility support</t>
  </si>
  <si>
    <t>…</t>
  </si>
  <si>
    <t>Program manager</t>
  </si>
  <si>
    <t>Program assistant</t>
  </si>
  <si>
    <t>Admin &amp; operations staff</t>
  </si>
  <si>
    <t>Subtotal Admin &amp; operations staff</t>
  </si>
  <si>
    <t>Executive Director</t>
  </si>
  <si>
    <t>Administrative support</t>
  </si>
  <si>
    <t>Bookkeeping support</t>
  </si>
  <si>
    <t>Partial salary allocation for leadership, supervision, fundraising, and administration</t>
  </si>
  <si>
    <t>Part-time support for scheduling, records, vendors, and internal coordination</t>
  </si>
  <si>
    <t>Monthly bookkeeping, reconciliations, and financial reports</t>
  </si>
  <si>
    <t>Payroll taxes &amp; benefits</t>
  </si>
  <si>
    <t>Legal / compliance</t>
  </si>
  <si>
    <t>Grant writing support</t>
  </si>
  <si>
    <t>Donation platform, payment processing, and campaign fees</t>
  </si>
  <si>
    <t>Donor database, email platform, and list management tools</t>
  </si>
  <si>
    <t>Design, copy, and campaign materials for fundraising appeals</t>
  </si>
  <si>
    <t>Outside support for grant proposals and funder materials</t>
  </si>
  <si>
    <t>Website updates</t>
  </si>
  <si>
    <t>Updates to donation pages, campaign pages, and program pages</t>
  </si>
  <si>
    <t>Event / donor meeting costs</t>
  </si>
  <si>
    <t>Small donor gatherings, meeting costs, or cultivation events</t>
  </si>
  <si>
    <t>How to use this budget template</t>
  </si>
  <si>
    <t>1. Replace the sample information</t>
  </si>
  <si>
    <t>The numbers, line items, and notes are examples. Replace them with your organization’s own income sources, expense lines, amounts, restrictions, and assumptions.</t>
  </si>
  <si>
    <t>2. Start with what you know</t>
  </si>
  <si>
    <t>3. Add or remove rows carefully</t>
  </si>
  <si>
    <t>Delete rows that do not apply. Add new rows above the “…” rows whenever possible so totals, subtotals, and formulas stay connected.</t>
  </si>
  <si>
    <t>4. Check formulas when you change the structure</t>
  </si>
  <si>
    <t>5. Use Status, Restriction, and Notes</t>
  </si>
  <si>
    <t>Code guide</t>
  </si>
  <si>
    <t>Income Status</t>
  </si>
  <si>
    <t xml:space="preserve">If you add new detail lines or new subtotals, check the formulas in Difference, Subtotal, and Total rows.						</t>
  </si>
  <si>
    <t xml:space="preserve">6. Keep it useful, not perfect						</t>
  </si>
  <si>
    <t xml:space="preserve">The goal is not to predict the year perfectly. The goal is to build a budget you can review, revise, and use when decisions need to be made.						</t>
  </si>
  <si>
    <r>
      <t xml:space="preserve">Enter last year’s real numbers in </t>
    </r>
    <r>
      <rPr>
        <b/>
        <sz val="12"/>
        <color theme="1"/>
        <rFont val="Arial"/>
        <family val="2"/>
      </rPr>
      <t>Last Year Actual</t>
    </r>
    <r>
      <rPr>
        <sz val="12"/>
        <color theme="1"/>
        <rFont val="Arial"/>
        <family val="2"/>
      </rPr>
      <t xml:space="preserve">. Enter your new plan in </t>
    </r>
    <r>
      <rPr>
        <b/>
        <sz val="12"/>
        <color theme="1"/>
        <rFont val="Arial"/>
        <family val="2"/>
      </rPr>
      <t>Budgeted</t>
    </r>
    <r>
      <rPr>
        <sz val="12"/>
        <color theme="1"/>
        <rFont val="Arial"/>
        <family val="2"/>
      </rPr>
      <t xml:space="preserve">. Leave </t>
    </r>
    <r>
      <rPr>
        <b/>
        <sz val="12"/>
        <color theme="1"/>
        <rFont val="Arial"/>
        <family val="2"/>
      </rPr>
      <t>Actual</t>
    </r>
    <r>
      <rPr>
        <sz val="12"/>
        <color theme="1"/>
        <rFont val="Arial"/>
        <family val="2"/>
      </rPr>
      <t xml:space="preserve"> blank until real numbers are available, then update it during the year.</t>
    </r>
  </si>
  <si>
    <r>
      <t xml:space="preserve">Use </t>
    </r>
    <r>
      <rPr>
        <b/>
        <sz val="12"/>
        <color theme="1"/>
        <rFont val="Arial"/>
        <family val="2"/>
      </rPr>
      <t>Status</t>
    </r>
    <r>
      <rPr>
        <sz val="12"/>
        <color theme="1"/>
        <rFont val="Arial"/>
        <family val="2"/>
      </rPr>
      <t xml:space="preserve"> to show how reliable each income line is. Use </t>
    </r>
    <r>
      <rPr>
        <b/>
        <sz val="12"/>
        <color theme="1"/>
        <rFont val="Arial"/>
        <family val="2"/>
      </rPr>
      <t>Restriction</t>
    </r>
    <r>
      <rPr>
        <sz val="12"/>
        <color theme="1"/>
        <rFont val="Arial"/>
        <family val="2"/>
      </rPr>
      <t xml:space="preserve"> and </t>
    </r>
    <r>
      <rPr>
        <b/>
        <sz val="12"/>
        <color theme="1"/>
        <rFont val="Arial"/>
        <family val="2"/>
      </rPr>
      <t>Use / Limitation</t>
    </r>
    <r>
      <rPr>
        <sz val="12"/>
        <color theme="1"/>
        <rFont val="Arial"/>
        <family val="2"/>
      </rPr>
      <t xml:space="preserve"> together to show what restricted money can pay for. Use </t>
    </r>
    <r>
      <rPr>
        <b/>
        <sz val="12"/>
        <color theme="1"/>
        <rFont val="Arial"/>
        <family val="2"/>
      </rPr>
      <t>Notes</t>
    </r>
    <r>
      <rPr>
        <sz val="12"/>
        <color theme="1"/>
        <rFont val="Arial"/>
        <family val="2"/>
      </rPr>
      <t xml:space="preserve"> to explain what is included in each number.</t>
    </r>
  </si>
  <si>
    <r>
      <t>U</t>
    </r>
    <r>
      <rPr>
        <sz val="12"/>
        <color theme="1"/>
        <rFont val="Arial"/>
        <family val="2"/>
      </rPr>
      <t xml:space="preserve"> – unrestricted / flexible</t>
    </r>
  </si>
  <si>
    <r>
      <t>R</t>
    </r>
    <r>
      <rPr>
        <sz val="12"/>
        <color theme="1"/>
        <rFont val="Arial"/>
        <family val="2"/>
      </rPr>
      <t xml:space="preserve"> – restricted to a specific purpose</t>
    </r>
  </si>
  <si>
    <t>Current Year Actual</t>
  </si>
  <si>
    <t>Variance</t>
  </si>
  <si>
    <t>Current Year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</si>
</sst>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rgb="FF1F3A5F"/>
      <name val="Arial"/>
      <family val="2"/>
    </font>
    <font>
      <b/>
      <sz val="14"/>
      <color rgb="FF1F3A5F"/>
      <name val="Arial"/>
      <family val="2"/>
    </font>
    <font>
      <b/>
      <sz val="11"/>
      <color theme="0"/>
      <name val="Arial"/>
      <family val="2"/>
    </font>
    <font>
      <b/>
      <sz val="12"/>
      <color rgb="FF1F3A5F"/>
      <name val="Arial"/>
      <family val="2"/>
    </font>
    <font>
      <sz val="11"/>
      <color rgb="FF1F3A5F"/>
      <name val="Arial"/>
      <family val="2"/>
    </font>
    <font>
      <sz val="13"/>
      <color theme="1"/>
      <name val="Arial"/>
      <family val="2"/>
    </font>
    <font>
      <b/>
      <sz val="20"/>
      <color rgb="FF2F5D3A"/>
      <name val="Arial"/>
      <family val="2"/>
    </font>
    <font>
      <i/>
      <sz val="11"/>
      <color theme="1"/>
      <name val="Arial"/>
      <family val="2"/>
    </font>
    <font>
      <b/>
      <sz val="12"/>
      <color rgb="FF7A2E2E"/>
      <name val="Arial"/>
      <family val="2"/>
    </font>
    <font>
      <b/>
      <sz val="12"/>
      <color rgb="FF5A4A20"/>
      <name val="Arial"/>
      <family val="2"/>
    </font>
    <font>
      <b/>
      <sz val="12"/>
      <color rgb="FF2F5D3A"/>
      <name val="Arial"/>
      <family val="2"/>
    </font>
    <font>
      <b/>
      <sz val="12"/>
      <color theme="2" tint="-0.499984740745262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1" tint="0.499984740745262"/>
      <name val="Arial"/>
      <family val="2"/>
    </font>
    <font>
      <b/>
      <sz val="20"/>
      <color rgb="FF5A4A20"/>
      <name val="Arial"/>
      <family val="2"/>
    </font>
    <font>
      <b/>
      <sz val="12"/>
      <color rgb="FF6B5A3A"/>
      <name val="Arial"/>
      <family val="2"/>
    </font>
    <font>
      <i/>
      <sz val="11"/>
      <color rgb="FF4A5568"/>
      <name val="Arial"/>
      <family val="2"/>
    </font>
    <font>
      <sz val="11"/>
      <color rgb="FF1A1A1A"/>
      <name val="Arial"/>
      <family val="2"/>
    </font>
    <font>
      <b/>
      <sz val="11"/>
      <color rgb="FF1A1A1A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2"/>
      <color theme="10"/>
      <name val="Aptos Narrow"/>
      <family val="2"/>
      <scheme val="minor"/>
    </font>
    <font>
      <b/>
      <sz val="28"/>
      <color rgb="FF1F3A5F"/>
      <name val="Arial"/>
      <family val="2"/>
    </font>
    <font>
      <b/>
      <sz val="14"/>
      <color rgb="FF2E7D6B"/>
      <name val="Arial"/>
      <family val="2"/>
    </font>
    <font>
      <sz val="10"/>
      <color rgb="FF4A5568"/>
      <name val="Arial"/>
      <family val="2"/>
    </font>
    <font>
      <sz val="11"/>
      <color theme="1" tint="0.499984740745262"/>
      <name val="Arial"/>
      <family val="2"/>
    </font>
    <font>
      <b/>
      <u/>
      <sz val="12"/>
      <color rgb="FF2F6F5A"/>
      <name val="Arial"/>
      <family val="2"/>
    </font>
    <font>
      <sz val="10"/>
      <color theme="1"/>
      <name val="Arial"/>
      <family val="2"/>
    </font>
    <font>
      <b/>
      <u/>
      <sz val="11"/>
      <color theme="10"/>
      <name val="Arial"/>
      <family val="2"/>
    </font>
    <font>
      <i/>
      <sz val="10"/>
      <color theme="1"/>
      <name val="Arial"/>
      <family val="2"/>
    </font>
    <font>
      <sz val="12"/>
      <color theme="1"/>
      <name val="Aptos Narrow"/>
      <scheme val="minor"/>
    </font>
    <font>
      <b/>
      <sz val="16"/>
      <color rgb="FF1F3A5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3A5F"/>
        <bgColor indexed="64"/>
      </patternFill>
    </fill>
    <fill>
      <patternFill patternType="solid">
        <fgColor rgb="FFF5F5F2"/>
        <bgColor indexed="64"/>
      </patternFill>
    </fill>
    <fill>
      <patternFill patternType="solid">
        <fgColor rgb="FFF6F8F3"/>
        <bgColor indexed="64"/>
      </patternFill>
    </fill>
    <fill>
      <patternFill patternType="solid">
        <fgColor rgb="FFF7E4E4"/>
        <bgColor indexed="64"/>
      </patternFill>
    </fill>
    <fill>
      <patternFill patternType="solid">
        <fgColor rgb="FFF4EEDC"/>
        <bgColor indexed="64"/>
      </patternFill>
    </fill>
    <fill>
      <patternFill patternType="solid">
        <fgColor rgb="FFEAF5E6"/>
        <bgColor indexed="64"/>
      </patternFill>
    </fill>
    <fill>
      <patternFill patternType="solid">
        <fgColor rgb="FFF7F4EC"/>
        <bgColor indexed="64"/>
      </patternFill>
    </fill>
    <fill>
      <patternFill patternType="solid">
        <fgColor rgb="FFEFE8D8"/>
        <bgColor indexed="64"/>
      </patternFill>
    </fill>
    <fill>
      <patternFill patternType="solid">
        <fgColor rgb="FF5A4A20"/>
        <bgColor indexed="64"/>
      </patternFill>
    </fill>
    <fill>
      <patternFill patternType="solid">
        <fgColor rgb="FFEAF3FB"/>
        <bgColor indexed="64"/>
      </patternFill>
    </fill>
    <fill>
      <patternFill patternType="solid">
        <fgColor rgb="FFF7FAFC"/>
        <bgColor indexed="64"/>
      </patternFill>
    </fill>
    <fill>
      <patternFill patternType="solid">
        <fgColor rgb="FF2F6F5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17600024414813E-2"/>
      </left>
      <right/>
      <top/>
      <bottom style="thin">
        <color theme="2" tint="-9.9917600024414813E-2"/>
      </bottom>
      <diagonal/>
    </border>
    <border>
      <left style="thin">
        <color theme="2" tint="-9.9887081514938816E-2"/>
      </left>
      <right/>
      <top style="thin">
        <color theme="2" tint="-9.9887081514938816E-2"/>
      </top>
      <bottom/>
      <diagonal/>
    </border>
    <border>
      <left style="thin">
        <color theme="2" tint="-9.9887081514938816E-2"/>
      </left>
      <right/>
      <top/>
      <bottom style="thin">
        <color theme="2" tint="-9.9887081514938816E-2"/>
      </bottom>
      <diagonal/>
    </border>
    <border>
      <left style="thin">
        <color theme="2" tint="-9.985656300546282E-2"/>
      </left>
      <right/>
      <top style="thin">
        <color theme="2" tint="-9.985656300546282E-2"/>
      </top>
      <bottom/>
      <diagonal/>
    </border>
    <border>
      <left style="thin">
        <color theme="2" tint="-9.985656300546282E-2"/>
      </left>
      <right/>
      <top/>
      <bottom style="thin">
        <color theme="2" tint="-9.985656300546282E-2"/>
      </bottom>
      <diagonal/>
    </border>
    <border>
      <left style="thin">
        <color theme="2" tint="-9.982604449598681E-2"/>
      </left>
      <right style="thin">
        <color theme="2" tint="-9.982604449598681E-2"/>
      </right>
      <top style="thin">
        <color theme="2" tint="-9.982604449598681E-2"/>
      </top>
      <bottom/>
      <diagonal/>
    </border>
    <border>
      <left style="thin">
        <color theme="2" tint="-9.982604449598681E-2"/>
      </left>
      <right style="thin">
        <color theme="2" tint="-9.982604449598681E-2"/>
      </right>
      <top/>
      <bottom style="thin">
        <color theme="2" tint="-9.982604449598681E-2"/>
      </bottom>
      <diagonal/>
    </border>
    <border>
      <left style="thin">
        <color theme="2" tint="-9.9917600024414813E-2"/>
      </left>
      <right/>
      <top/>
      <bottom/>
      <diagonal/>
    </border>
    <border>
      <left style="thin">
        <color rgb="FFD8D0BF"/>
      </left>
      <right style="thin">
        <color rgb="FFD8D0BF"/>
      </right>
      <top style="thin">
        <color rgb="FFD8D0BF"/>
      </top>
      <bottom style="thin">
        <color rgb="FFD8D0BF"/>
      </bottom>
      <diagonal/>
    </border>
    <border>
      <left style="thin">
        <color rgb="FFD8D0BF"/>
      </left>
      <right/>
      <top style="thin">
        <color rgb="FFD8D0BF"/>
      </top>
      <bottom/>
      <diagonal/>
    </border>
    <border>
      <left/>
      <right/>
      <top style="thin">
        <color rgb="FFD8D0BF"/>
      </top>
      <bottom/>
      <diagonal/>
    </border>
    <border>
      <left/>
      <right style="thin">
        <color rgb="FFD8D0BF"/>
      </right>
      <top style="thin">
        <color rgb="FFD8D0BF"/>
      </top>
      <bottom/>
      <diagonal/>
    </border>
    <border>
      <left style="thin">
        <color rgb="FFD8D0BF"/>
      </left>
      <right/>
      <top/>
      <bottom/>
      <diagonal/>
    </border>
    <border>
      <left/>
      <right style="thin">
        <color rgb="FFD8D0BF"/>
      </right>
      <top/>
      <bottom/>
      <diagonal/>
    </border>
    <border>
      <left style="medium">
        <color theme="1" tint="0.499984740745262"/>
      </left>
      <right/>
      <top/>
      <bottom/>
      <diagonal/>
    </border>
    <border>
      <left style="thin">
        <color rgb="FFD9D9D6"/>
      </left>
      <right/>
      <top style="thin">
        <color rgb="FFD9D9D6"/>
      </top>
      <bottom/>
      <diagonal/>
    </border>
    <border>
      <left/>
      <right/>
      <top style="thin">
        <color rgb="FFD9D9D6"/>
      </top>
      <bottom/>
      <diagonal/>
    </border>
    <border>
      <left/>
      <right style="thin">
        <color rgb="FFD9D9D6"/>
      </right>
      <top style="thin">
        <color rgb="FFD9D9D6"/>
      </top>
      <bottom/>
      <diagonal/>
    </border>
    <border>
      <left style="thin">
        <color rgb="FFD9D9D6"/>
      </left>
      <right/>
      <top/>
      <bottom style="thin">
        <color rgb="FFD9D9D6"/>
      </bottom>
      <diagonal/>
    </border>
    <border>
      <left/>
      <right/>
      <top/>
      <bottom style="thin">
        <color rgb="FFD9D9D6"/>
      </bottom>
      <diagonal/>
    </border>
    <border>
      <left/>
      <right style="thin">
        <color rgb="FFD9D9D6"/>
      </right>
      <top/>
      <bottom style="thin">
        <color rgb="FFD9D9D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6" fontId="5" fillId="3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6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1"/>
    </xf>
    <xf numFmtId="9" fontId="5" fillId="3" borderId="0" xfId="0" applyNumberFormat="1" applyFont="1" applyFill="1" applyAlignment="1">
      <alignment vertical="center"/>
    </xf>
    <xf numFmtId="0" fontId="13" fillId="0" borderId="0" xfId="0" applyFont="1"/>
    <xf numFmtId="0" fontId="4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10" xfId="0" applyFont="1" applyBorder="1"/>
    <xf numFmtId="0" fontId="12" fillId="0" borderId="0" xfId="0" applyFont="1"/>
    <xf numFmtId="0" fontId="18" fillId="3" borderId="2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3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 wrapText="1"/>
    </xf>
    <xf numFmtId="6" fontId="3" fillId="0" borderId="1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22" fillId="0" borderId="0" xfId="0" applyFont="1" applyAlignment="1">
      <alignment vertical="center"/>
    </xf>
    <xf numFmtId="0" fontId="23" fillId="9" borderId="0" xfId="0" applyFont="1" applyFill="1" applyAlignment="1">
      <alignment horizontal="left" vertical="center" wrapText="1"/>
    </xf>
    <xf numFmtId="0" fontId="20" fillId="10" borderId="14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left" vertical="center" indent="1"/>
    </xf>
    <xf numFmtId="0" fontId="23" fillId="9" borderId="16" xfId="0" applyFont="1" applyFill="1" applyBorder="1" applyAlignment="1">
      <alignment vertical="center"/>
    </xf>
    <xf numFmtId="0" fontId="0" fillId="9" borderId="15" xfId="0" applyFill="1" applyBorder="1" applyAlignment="1">
      <alignment horizontal="left" vertical="center" indent="1"/>
    </xf>
    <xf numFmtId="0" fontId="3" fillId="9" borderId="16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left" vertical="center" indent="1"/>
    </xf>
    <xf numFmtId="0" fontId="25" fillId="0" borderId="0" xfId="0" applyFont="1"/>
    <xf numFmtId="0" fontId="30" fillId="0" borderId="0" xfId="0" applyFont="1"/>
    <xf numFmtId="0" fontId="3" fillId="11" borderId="0" xfId="0" applyFont="1" applyFill="1" applyAlignment="1">
      <alignment horizontal="left" wrapText="1"/>
    </xf>
    <xf numFmtId="0" fontId="3" fillId="11" borderId="0" xfId="0" applyFont="1" applyFill="1"/>
    <xf numFmtId="0" fontId="31" fillId="0" borderId="0" xfId="0" applyFont="1"/>
    <xf numFmtId="0" fontId="32" fillId="0" borderId="0" xfId="0" applyFont="1" applyAlignment="1">
      <alignment vertical="top"/>
    </xf>
    <xf numFmtId="0" fontId="35" fillId="14" borderId="0" xfId="0" applyFont="1" applyFill="1"/>
    <xf numFmtId="0" fontId="3" fillId="14" borderId="0" xfId="0" applyFont="1" applyFill="1"/>
    <xf numFmtId="0" fontId="36" fillId="14" borderId="0" xfId="1" applyFont="1" applyFill="1" applyAlignment="1">
      <alignment horizontal="left" indent="1"/>
    </xf>
    <xf numFmtId="0" fontId="35" fillId="14" borderId="0" xfId="0" applyFont="1" applyFill="1" applyAlignment="1">
      <alignment horizontal="left" indent="1"/>
    </xf>
    <xf numFmtId="0" fontId="37" fillId="0" borderId="0" xfId="0" applyFont="1" applyAlignment="1">
      <alignment horizontal="left" vertical="center" indent="1"/>
    </xf>
    <xf numFmtId="6" fontId="37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9" fillId="15" borderId="0" xfId="0" applyFont="1" applyFill="1"/>
    <xf numFmtId="0" fontId="3" fillId="15" borderId="0" xfId="0" applyFont="1" applyFill="1"/>
    <xf numFmtId="0" fontId="2" fillId="15" borderId="0" xfId="0" applyFont="1" applyFill="1"/>
    <xf numFmtId="0" fontId="2" fillId="15" borderId="0" xfId="0" applyFont="1" applyFill="1" applyAlignment="1">
      <alignment vertical="center"/>
    </xf>
    <xf numFmtId="0" fontId="3" fillId="15" borderId="0" xfId="0" applyFont="1" applyFill="1" applyAlignment="1">
      <alignment vertical="center"/>
    </xf>
    <xf numFmtId="0" fontId="2" fillId="11" borderId="0" xfId="0" applyFont="1" applyFill="1" applyAlignment="1">
      <alignment vertical="center" wrapText="1"/>
    </xf>
    <xf numFmtId="0" fontId="3" fillId="11" borderId="0" xfId="0" applyFont="1" applyFill="1" applyAlignment="1">
      <alignment wrapText="1"/>
    </xf>
    <xf numFmtId="0" fontId="3" fillId="11" borderId="0" xfId="0" applyFont="1" applyFill="1" applyAlignment="1">
      <alignment vertical="top" wrapText="1"/>
    </xf>
    <xf numFmtId="0" fontId="39" fillId="11" borderId="0" xfId="0" applyFont="1" applyFill="1" applyAlignment="1">
      <alignment vertical="center"/>
    </xf>
    <xf numFmtId="0" fontId="39" fillId="15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27" fillId="14" borderId="17" xfId="0" applyFont="1" applyFill="1" applyBorder="1" applyAlignment="1">
      <alignment horizontal="left" wrapText="1" indent="1"/>
    </xf>
    <xf numFmtId="0" fontId="27" fillId="14" borderId="0" xfId="0" applyFont="1" applyFill="1" applyAlignment="1">
      <alignment horizontal="left" wrapText="1" indent="1"/>
    </xf>
    <xf numFmtId="0" fontId="20" fillId="13" borderId="0" xfId="0" applyFont="1" applyFill="1" applyAlignment="1">
      <alignment horizontal="center" vertical="center"/>
    </xf>
    <xf numFmtId="0" fontId="33" fillId="12" borderId="21" xfId="0" applyFont="1" applyFill="1" applyBorder="1" applyAlignment="1">
      <alignment horizontal="left" vertical="center" wrapText="1" indent="1"/>
    </xf>
    <xf numFmtId="0" fontId="33" fillId="12" borderId="22" xfId="0" applyFont="1" applyFill="1" applyBorder="1" applyAlignment="1">
      <alignment horizontal="left" vertical="center" wrapText="1" indent="1"/>
    </xf>
    <xf numFmtId="0" fontId="33" fillId="12" borderId="23" xfId="0" applyFont="1" applyFill="1" applyBorder="1" applyAlignment="1">
      <alignment horizontal="left" vertical="center" wrapText="1" indent="1"/>
    </xf>
    <xf numFmtId="0" fontId="3" fillId="11" borderId="0" xfId="0" applyFont="1" applyFill="1" applyAlignment="1">
      <alignment horizontal="left" vertical="center" wrapText="1" indent="1"/>
    </xf>
    <xf numFmtId="0" fontId="24" fillId="11" borderId="17" xfId="0" applyFont="1" applyFill="1" applyBorder="1" applyAlignment="1">
      <alignment horizontal="left" vertical="top" wrapText="1" indent="1"/>
    </xf>
    <xf numFmtId="0" fontId="24" fillId="11" borderId="0" xfId="0" applyFont="1" applyFill="1" applyAlignment="1">
      <alignment horizontal="left" vertical="top" wrapText="1" indent="1"/>
    </xf>
    <xf numFmtId="0" fontId="34" fillId="12" borderId="18" xfId="0" applyFont="1" applyFill="1" applyBorder="1" applyAlignment="1">
      <alignment horizontal="left" indent="1"/>
    </xf>
    <xf numFmtId="0" fontId="34" fillId="12" borderId="19" xfId="0" applyFont="1" applyFill="1" applyBorder="1" applyAlignment="1">
      <alignment horizontal="left" indent="1"/>
    </xf>
    <xf numFmtId="0" fontId="34" fillId="12" borderId="20" xfId="0" applyFont="1" applyFill="1" applyBorder="1" applyAlignment="1">
      <alignment horizontal="left" indent="1"/>
    </xf>
    <xf numFmtId="0" fontId="34" fillId="12" borderId="18" xfId="1" applyFont="1" applyFill="1" applyBorder="1" applyAlignment="1">
      <alignment horizontal="left" indent="1"/>
    </xf>
    <xf numFmtId="0" fontId="34" fillId="12" borderId="19" xfId="1" applyFont="1" applyFill="1" applyBorder="1" applyAlignment="1">
      <alignment horizontal="left" indent="1"/>
    </xf>
    <xf numFmtId="0" fontId="34" fillId="12" borderId="20" xfId="1" applyFont="1" applyFill="1" applyBorder="1" applyAlignment="1">
      <alignment horizontal="left" indent="1"/>
    </xf>
    <xf numFmtId="0" fontId="9" fillId="2" borderId="0" xfId="0" applyFont="1" applyFill="1" applyAlignment="1">
      <alignment horizontal="center" vertical="center"/>
    </xf>
    <xf numFmtId="0" fontId="2" fillId="15" borderId="0" xfId="0" applyFont="1" applyFill="1" applyAlignment="1">
      <alignment horizontal="left" wrapText="1"/>
    </xf>
    <xf numFmtId="0" fontId="2" fillId="15" borderId="0" xfId="0" applyFont="1" applyFill="1" applyAlignment="1">
      <alignment horizontal="left"/>
    </xf>
    <xf numFmtId="0" fontId="2" fillId="15" borderId="0" xfId="0" applyFont="1" applyFill="1" applyAlignment="1">
      <alignment horizontal="left" vertical="center"/>
    </xf>
    <xf numFmtId="0" fontId="3" fillId="15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/>
    </xf>
    <xf numFmtId="0" fontId="2" fillId="11" borderId="0" xfId="0" applyFont="1" applyFill="1" applyAlignment="1">
      <alignment horizontal="left" vertical="center" wrapText="1"/>
    </xf>
    <xf numFmtId="0" fontId="3" fillId="11" borderId="0" xfId="0" applyFont="1" applyFill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 indent="1"/>
    </xf>
    <xf numFmtId="0" fontId="20" fillId="10" borderId="12" xfId="0" applyFont="1" applyFill="1" applyBorder="1" applyAlignment="1">
      <alignment horizontal="center" vertical="center"/>
    </xf>
    <xf numFmtId="0" fontId="20" fillId="10" borderId="1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0" formatCode="&quot;$&quot;#,##0_);[Red]\(&quot;$&quot;#,##0\)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0" formatCode="&quot;$&quot;#,##0_);[Red]\(&quot;$&quot;#,##0\)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AF3FB"/>
      <color rgb="FFDBE9F9"/>
      <color rgb="FF1F3A5F"/>
      <color rgb="FF2F6F5A"/>
      <color rgb="FFEFE8D8"/>
      <color rgb="FFD8D0BF"/>
      <color rgb="FFF7FAFC"/>
      <color rgb="FFD9D9D6"/>
      <color rgb="FF6B5A3A"/>
      <color rgb="FF5A4A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635000</xdr:colOff>
      <xdr:row>0</xdr:row>
      <xdr:rowOff>76200</xdr:rowOff>
    </xdr:from>
    <xdr:to>
      <xdr:col>9</xdr:col>
      <xdr:colOff>660400</xdr:colOff>
      <xdr:row>2</xdr:row>
      <xdr:rowOff>101600</xdr:rowOff>
    </xdr:to>
    <xdr:pic>
      <xdr:nvPicPr>
        <xdr:cNvPr id="2" name="image-10-583" descr="Group 36 logo — fiscal sponsorship, grant administration, and strategic consulting">
          <a:extLst>
            <a:ext uri="{FF2B5EF4-FFF2-40B4-BE49-F238E27FC236}">
              <a16:creationId xmlns:a16="http://schemas.microsoft.com/office/drawing/2014/main" id="{669DA2B9-E026-265F-FB79-B6F7F90A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700" y="76200"/>
          <a:ext cx="698500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CC1392-520D-A54A-9433-9782DB97857D}" name="Income" displayName="Income" ref="A21:I24" headerRowCount="0" totalsRowShown="0" headerRowDxfId="19" dataDxfId="18">
  <tableColumns count="9">
    <tableColumn id="1" xr3:uid="{EE925A8B-21F6-DD47-9203-98D407EC4EB8}" name="Source" headerRowDxfId="17" dataDxfId="16"/>
    <tableColumn id="2" xr3:uid="{19D2FA95-0496-9244-B8B1-43EC565B3E75}" name="Last Year Actual" headerRowDxfId="15" dataDxfId="14"/>
    <tableColumn id="3" xr3:uid="{EAD39D49-7CD9-FE4C-8E94-530BB842FDB8}" name="Budgeted" headerRowDxfId="13" dataDxfId="12"/>
    <tableColumn id="4" xr3:uid="{3F8DDD7D-AD1F-C94A-B93D-864203E7E8A8}" name="Actual" headerRowDxfId="11" dataDxfId="10"/>
    <tableColumn id="5" xr3:uid="{B298F2E6-4EAF-B140-B6E0-1306CEC60F33}" name="Difference" headerRowDxfId="9" dataDxfId="8">
      <calculatedColumnFormula>IF(OR(Income[[#This Row],[Budgeted]]="",Income[[#This Row],[Actual]]=""),"",Income[[#This Row],[Actual]]-Income[[#This Row],[Budgeted]])</calculatedColumnFormula>
    </tableColumn>
    <tableColumn id="6" xr3:uid="{B3014B1B-A97D-E14D-AF8B-B3887D9853D6}" name="Status" headerRowDxfId="7" dataDxfId="6"/>
    <tableColumn id="7" xr3:uid="{0EB9372D-F1E5-5947-A78E-BB55620B5813}" name="Restriction" headerRowDxfId="5" dataDxfId="4"/>
    <tableColumn id="8" xr3:uid="{93EA5DF9-9F9A-5548-A809-F35ECBA5EA95}" name="Use / Limitation" headerRowDxfId="3" dataDxfId="2"/>
    <tableColumn id="9" xr3:uid="{6C302436-3F26-6141-B72D-71C93C2EBEDA}" name="Notes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roup36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CBE2-6B17-8E4E-B4D0-34566458B0E7}">
  <dimension ref="A1:J29"/>
  <sheetViews>
    <sheetView showGridLines="0" tabSelected="1" zoomScaleNormal="100" workbookViewId="0">
      <selection activeCell="A10" sqref="A10:D10"/>
    </sheetView>
  </sheetViews>
  <sheetFormatPr baseColWidth="10" defaultRowHeight="16" x14ac:dyDescent="0.2"/>
  <cols>
    <col min="1" max="1" width="2.83203125" customWidth="1"/>
    <col min="2" max="2" width="6.83203125" customWidth="1"/>
    <col min="3" max="3" width="8.83203125" customWidth="1"/>
    <col min="4" max="4" width="9.83203125" customWidth="1"/>
    <col min="5" max="6" width="8.83203125" customWidth="1"/>
    <col min="7" max="7" width="9.83203125" customWidth="1"/>
    <col min="8" max="9" width="8.83203125" customWidth="1"/>
    <col min="10" max="10" width="9.83203125" customWidth="1"/>
  </cols>
  <sheetData>
    <row r="1" spans="1:10" ht="35" x14ac:dyDescent="0.35">
      <c r="A1" s="59" t="s">
        <v>9</v>
      </c>
      <c r="B1" s="2"/>
      <c r="C1" s="2"/>
      <c r="D1" s="2"/>
      <c r="E1" s="2"/>
      <c r="F1" s="2"/>
      <c r="G1" s="2"/>
      <c r="H1" s="2"/>
    </row>
    <row r="2" spans="1:10" ht="18" x14ac:dyDescent="0.2">
      <c r="A2" s="4" t="s">
        <v>10</v>
      </c>
      <c r="B2" s="2"/>
      <c r="C2" s="2"/>
      <c r="D2" s="2"/>
      <c r="E2" s="2"/>
      <c r="F2" s="2"/>
      <c r="G2" s="2"/>
      <c r="H2" s="2"/>
    </row>
    <row r="3" spans="1:10" x14ac:dyDescent="0.2">
      <c r="A3" s="2"/>
      <c r="B3" s="2"/>
      <c r="C3" s="2"/>
      <c r="D3" s="2"/>
      <c r="E3" s="2"/>
      <c r="F3" s="2"/>
      <c r="G3" s="2"/>
      <c r="H3" s="2"/>
    </row>
    <row r="4" spans="1:10" ht="20" customHeight="1" x14ac:dyDescent="0.2">
      <c r="A4" s="93" t="s">
        <v>113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20" customHeight="1" x14ac:dyDescent="0.2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 ht="20" customHeight="1" x14ac:dyDescent="0.2">
      <c r="A6" s="93"/>
      <c r="B6" s="93"/>
      <c r="C6" s="93"/>
      <c r="D6" s="93"/>
      <c r="E6" s="93"/>
      <c r="F6" s="93"/>
      <c r="G6" s="93"/>
      <c r="H6" s="93"/>
      <c r="I6" s="93"/>
      <c r="J6" s="93"/>
    </row>
    <row r="7" spans="1:10" ht="16" customHeight="1" x14ac:dyDescent="0.2">
      <c r="A7" s="60"/>
      <c r="B7" s="94" t="s">
        <v>106</v>
      </c>
      <c r="C7" s="95"/>
      <c r="D7" s="95"/>
      <c r="E7" s="95"/>
      <c r="F7" s="95"/>
      <c r="G7" s="95"/>
      <c r="H7" s="95"/>
      <c r="I7" s="95"/>
      <c r="J7" s="95"/>
    </row>
    <row r="8" spans="1:10" x14ac:dyDescent="0.2">
      <c r="A8" s="61"/>
      <c r="B8" s="94"/>
      <c r="C8" s="95"/>
      <c r="D8" s="95"/>
      <c r="E8" s="95"/>
      <c r="F8" s="95"/>
      <c r="G8" s="95"/>
      <c r="H8" s="95"/>
      <c r="I8" s="95"/>
      <c r="J8" s="95"/>
    </row>
    <row r="9" spans="1:10" ht="40" customHeight="1" x14ac:dyDescent="0.2">
      <c r="A9" s="4" t="s">
        <v>118</v>
      </c>
      <c r="B9" s="2"/>
      <c r="C9" s="2"/>
      <c r="D9" s="2"/>
      <c r="E9" s="2"/>
      <c r="F9" s="2"/>
      <c r="G9" s="2"/>
      <c r="H9" s="2"/>
    </row>
    <row r="10" spans="1:10" ht="20" customHeight="1" x14ac:dyDescent="0.2">
      <c r="A10" s="99" t="s">
        <v>107</v>
      </c>
      <c r="B10" s="100"/>
      <c r="C10" s="100"/>
      <c r="D10" s="101"/>
      <c r="E10" s="96" t="s">
        <v>109</v>
      </c>
      <c r="F10" s="97"/>
      <c r="G10" s="98"/>
      <c r="H10" s="96" t="s">
        <v>110</v>
      </c>
      <c r="I10" s="97"/>
      <c r="J10" s="98"/>
    </row>
    <row r="11" spans="1:10" ht="60" customHeight="1" x14ac:dyDescent="0.2">
      <c r="A11" s="90" t="s">
        <v>108</v>
      </c>
      <c r="B11" s="91"/>
      <c r="C11" s="91"/>
      <c r="D11" s="91"/>
      <c r="E11" s="90" t="s">
        <v>111</v>
      </c>
      <c r="F11" s="91"/>
      <c r="G11" s="92"/>
      <c r="H11" s="90" t="s">
        <v>112</v>
      </c>
      <c r="I11" s="91"/>
      <c r="J11" s="92"/>
    </row>
    <row r="12" spans="1:10" ht="40" customHeight="1" x14ac:dyDescent="0.2">
      <c r="A12" s="62" t="s">
        <v>119</v>
      </c>
      <c r="B12" s="2"/>
      <c r="C12" s="2"/>
      <c r="D12" s="2"/>
      <c r="E12" s="2"/>
      <c r="F12" s="2"/>
      <c r="G12" s="2"/>
      <c r="H12" s="2"/>
    </row>
    <row r="13" spans="1:10" ht="20" customHeight="1" x14ac:dyDescent="0.2">
      <c r="A13" s="89">
        <v>1</v>
      </c>
      <c r="B13" s="58" t="s">
        <v>117</v>
      </c>
      <c r="C13" s="2"/>
      <c r="D13" s="2"/>
      <c r="E13" s="2"/>
      <c r="F13" s="2"/>
      <c r="G13" s="2"/>
      <c r="H13" s="2"/>
    </row>
    <row r="14" spans="1:10" ht="20" customHeight="1" x14ac:dyDescent="0.2">
      <c r="A14" s="89"/>
      <c r="B14" s="63" t="s">
        <v>114</v>
      </c>
      <c r="C14" s="2"/>
      <c r="D14" s="2"/>
      <c r="E14" s="2"/>
      <c r="F14" s="2"/>
      <c r="G14" s="2"/>
      <c r="H14" s="2"/>
    </row>
    <row r="15" spans="1:10" ht="20" customHeight="1" x14ac:dyDescent="0.2">
      <c r="A15" s="89">
        <v>2</v>
      </c>
      <c r="B15" s="58" t="s">
        <v>123</v>
      </c>
      <c r="C15" s="2"/>
      <c r="D15" s="2"/>
      <c r="E15" s="2"/>
      <c r="F15" s="2"/>
      <c r="G15" s="2"/>
      <c r="H15" s="2"/>
    </row>
    <row r="16" spans="1:10" ht="20" customHeight="1" x14ac:dyDescent="0.2">
      <c r="A16" s="89"/>
      <c r="B16" s="63" t="s">
        <v>115</v>
      </c>
    </row>
    <row r="17" spans="1:10" ht="20" customHeight="1" x14ac:dyDescent="0.2">
      <c r="A17" s="89">
        <v>3</v>
      </c>
      <c r="B17" s="58" t="s">
        <v>124</v>
      </c>
    </row>
    <row r="18" spans="1:10" ht="20" customHeight="1" x14ac:dyDescent="0.2">
      <c r="A18" s="89"/>
      <c r="B18" s="63" t="s">
        <v>116</v>
      </c>
    </row>
    <row r="19" spans="1:10" ht="20" customHeight="1" x14ac:dyDescent="0.2">
      <c r="A19" s="89">
        <v>4</v>
      </c>
      <c r="B19" s="58" t="s">
        <v>120</v>
      </c>
    </row>
    <row r="20" spans="1:10" ht="20" customHeight="1" x14ac:dyDescent="0.2">
      <c r="A20" s="89"/>
      <c r="B20" s="63" t="s">
        <v>122</v>
      </c>
    </row>
    <row r="21" spans="1:10" ht="20" customHeight="1" x14ac:dyDescent="0.2">
      <c r="A21" s="89">
        <v>5</v>
      </c>
      <c r="B21" s="58" t="s">
        <v>125</v>
      </c>
    </row>
    <row r="22" spans="1:10" ht="20" customHeight="1" x14ac:dyDescent="0.2">
      <c r="A22" s="89"/>
      <c r="B22" s="63" t="s">
        <v>126</v>
      </c>
    </row>
    <row r="23" spans="1:10" ht="20" customHeight="1" x14ac:dyDescent="0.2"/>
    <row r="24" spans="1:10" ht="31" customHeight="1" x14ac:dyDescent="0.2">
      <c r="A24" s="87" t="s">
        <v>121</v>
      </c>
      <c r="B24" s="88"/>
      <c r="C24" s="88"/>
      <c r="D24" s="88"/>
      <c r="E24" s="88"/>
      <c r="F24" s="88"/>
      <c r="G24" s="88"/>
      <c r="H24" s="88"/>
      <c r="I24" s="88"/>
      <c r="J24" s="88"/>
    </row>
    <row r="27" spans="1:10" x14ac:dyDescent="0.2">
      <c r="A27" s="66" t="s">
        <v>11</v>
      </c>
      <c r="B27" s="64"/>
      <c r="C27" s="65"/>
      <c r="D27" s="65"/>
      <c r="E27" s="65"/>
      <c r="F27" s="65"/>
      <c r="G27" s="65"/>
      <c r="H27" s="65"/>
      <c r="I27" s="65"/>
      <c r="J27" s="65"/>
    </row>
    <row r="28" spans="1:10" x14ac:dyDescent="0.2">
      <c r="A28" s="67" t="s">
        <v>12</v>
      </c>
      <c r="B28" s="64"/>
      <c r="C28" s="65"/>
      <c r="D28" s="65"/>
      <c r="E28" s="65"/>
      <c r="F28" s="65"/>
      <c r="G28" s="65"/>
      <c r="H28" s="65"/>
      <c r="I28" s="65"/>
      <c r="J28" s="65"/>
    </row>
    <row r="29" spans="1:10" x14ac:dyDescent="0.2">
      <c r="A29" s="67" t="s">
        <v>13</v>
      </c>
      <c r="B29" s="64"/>
      <c r="C29" s="65"/>
      <c r="D29" s="65"/>
      <c r="E29" s="65"/>
      <c r="F29" s="65"/>
      <c r="G29" s="65"/>
      <c r="H29" s="65"/>
      <c r="I29" s="65"/>
      <c r="J29" s="65"/>
    </row>
  </sheetData>
  <mergeCells count="14">
    <mergeCell ref="E11:G11"/>
    <mergeCell ref="A4:J6"/>
    <mergeCell ref="B7:J8"/>
    <mergeCell ref="H10:J10"/>
    <mergeCell ref="H11:J11"/>
    <mergeCell ref="A10:D10"/>
    <mergeCell ref="E10:G10"/>
    <mergeCell ref="A11:D11"/>
    <mergeCell ref="A24:J24"/>
    <mergeCell ref="A13:A14"/>
    <mergeCell ref="A15:A16"/>
    <mergeCell ref="A17:A18"/>
    <mergeCell ref="A19:A20"/>
    <mergeCell ref="A21:A22"/>
  </mergeCells>
  <hyperlinks>
    <hyperlink ref="E10:G10" location="'What If '!A1" display="What If? →" xr:uid="{C14CC66E-78E2-7D40-B946-426FB0ADFC27}"/>
    <hyperlink ref="H10:J10" location="'Review Notes'!A1" display="Review Notes →" xr:uid="{06696DA7-918C-3945-B7DE-26BFAC1B9572}"/>
    <hyperlink ref="A10:D10" location="'Your Budget'!A1" display="Your budget →" xr:uid="{DC6EAEFB-0FF7-3D42-8B0F-75049B117515}"/>
    <hyperlink ref="A27" r:id="rId1" xr:uid="{DC9EBE35-0DD1-2B44-8F7B-80A1527C356B}"/>
  </hyperlinks>
  <pageMargins left="0.7" right="0.7" top="0.75" bottom="0.75" header="0.3" footer="0.3"/>
  <pageSetup paperSize="9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8CE6-FA46-4D40-9835-E165FF380A1F}">
  <sheetPr>
    <tabColor theme="3" tint="0.89999084444715716"/>
    <pageSetUpPr fitToPage="1"/>
  </sheetPr>
  <dimension ref="A1:J95"/>
  <sheetViews>
    <sheetView showGridLines="0" zoomScale="90" zoomScaleNormal="90" workbookViewId="0"/>
  </sheetViews>
  <sheetFormatPr baseColWidth="10" defaultRowHeight="16" x14ac:dyDescent="0.2"/>
  <cols>
    <col min="1" max="1" width="32.83203125" style="2" customWidth="1"/>
    <col min="2" max="2" width="15.83203125" style="2" customWidth="1"/>
    <col min="3" max="3" width="14.83203125" style="2" customWidth="1"/>
    <col min="4" max="4" width="12.83203125" style="2" customWidth="1"/>
    <col min="5" max="5" width="13.83203125" style="2" customWidth="1"/>
    <col min="6" max="6" width="14.83203125" style="2" customWidth="1"/>
    <col min="7" max="7" width="11.83203125" style="2" customWidth="1"/>
    <col min="8" max="8" width="24.83203125" style="2" customWidth="1"/>
    <col min="9" max="9" width="36.83203125" style="2" customWidth="1"/>
    <col min="10" max="16384" width="10.83203125" style="2"/>
  </cols>
  <sheetData>
    <row r="1" spans="1:8" ht="25" x14ac:dyDescent="0.25">
      <c r="A1" s="3" t="s">
        <v>14</v>
      </c>
    </row>
    <row r="2" spans="1:8" ht="20" customHeight="1" x14ac:dyDescent="0.2">
      <c r="A2" s="1" t="s">
        <v>15</v>
      </c>
      <c r="B2" s="1"/>
      <c r="C2" s="1"/>
      <c r="D2" s="1"/>
      <c r="E2" s="1"/>
      <c r="F2" s="1"/>
      <c r="G2" s="1"/>
      <c r="H2" s="1"/>
    </row>
    <row r="3" spans="1:8" ht="32" customHeight="1" x14ac:dyDescent="0.2"/>
    <row r="4" spans="1:8" ht="32" customHeight="1" x14ac:dyDescent="0.2">
      <c r="A4" s="84" t="s">
        <v>167</v>
      </c>
      <c r="B4" s="61"/>
      <c r="C4" s="61"/>
      <c r="D4" s="61"/>
      <c r="E4" s="61"/>
      <c r="F4" s="61"/>
      <c r="G4" s="61"/>
      <c r="H4" s="61"/>
    </row>
    <row r="5" spans="1:8" ht="32" customHeight="1" x14ac:dyDescent="0.2">
      <c r="A5" s="108" t="s">
        <v>168</v>
      </c>
      <c r="B5" s="108"/>
      <c r="C5" s="108"/>
      <c r="D5" s="81"/>
      <c r="E5" s="108" t="s">
        <v>173</v>
      </c>
      <c r="F5" s="108"/>
      <c r="G5" s="108"/>
      <c r="H5" s="108"/>
    </row>
    <row r="6" spans="1:8" ht="51" customHeight="1" x14ac:dyDescent="0.2">
      <c r="A6" s="109" t="s">
        <v>169</v>
      </c>
      <c r="B6" s="109"/>
      <c r="C6" s="109"/>
      <c r="D6" s="82"/>
      <c r="E6" s="109" t="s">
        <v>177</v>
      </c>
      <c r="F6" s="109"/>
      <c r="G6" s="109"/>
      <c r="H6" s="109"/>
    </row>
    <row r="7" spans="1:8" ht="32" customHeight="1" x14ac:dyDescent="0.2">
      <c r="A7" s="108" t="s">
        <v>170</v>
      </c>
      <c r="B7" s="108"/>
      <c r="C7" s="108"/>
      <c r="D7" s="81"/>
      <c r="E7" s="108" t="s">
        <v>174</v>
      </c>
      <c r="F7" s="108"/>
      <c r="G7" s="108"/>
      <c r="H7" s="108"/>
    </row>
    <row r="8" spans="1:8" ht="51" customHeight="1" x14ac:dyDescent="0.2">
      <c r="A8" s="109" t="s">
        <v>180</v>
      </c>
      <c r="B8" s="109"/>
      <c r="C8" s="109"/>
      <c r="D8" s="83"/>
      <c r="E8" s="109" t="s">
        <v>181</v>
      </c>
      <c r="F8" s="109"/>
      <c r="G8" s="109"/>
      <c r="H8" s="109"/>
    </row>
    <row r="9" spans="1:8" ht="32" customHeight="1" x14ac:dyDescent="0.2">
      <c r="A9" s="108" t="s">
        <v>171</v>
      </c>
      <c r="B9" s="108"/>
      <c r="C9" s="108"/>
      <c r="D9" s="81"/>
      <c r="E9" s="108" t="s">
        <v>178</v>
      </c>
      <c r="F9" s="108"/>
      <c r="G9" s="108"/>
      <c r="H9" s="108"/>
    </row>
    <row r="10" spans="1:8" ht="34" customHeight="1" x14ac:dyDescent="0.2">
      <c r="A10" s="109" t="s">
        <v>172</v>
      </c>
      <c r="B10" s="109"/>
      <c r="C10" s="109"/>
      <c r="D10" s="83"/>
      <c r="E10" s="109" t="s">
        <v>179</v>
      </c>
      <c r="F10" s="109"/>
      <c r="G10" s="109"/>
      <c r="H10" s="109"/>
    </row>
    <row r="11" spans="1:8" ht="34" customHeight="1" x14ac:dyDescent="0.2">
      <c r="A11" s="74"/>
      <c r="B11" s="74"/>
      <c r="C11" s="74"/>
      <c r="D11" s="75"/>
      <c r="E11" s="74"/>
      <c r="F11" s="74"/>
      <c r="G11" s="74"/>
      <c r="H11" s="74"/>
    </row>
    <row r="12" spans="1:8" ht="32" customHeight="1" x14ac:dyDescent="0.2">
      <c r="A12" s="85" t="s">
        <v>175</v>
      </c>
      <c r="B12" s="76"/>
      <c r="C12" s="76"/>
      <c r="D12" s="77"/>
      <c r="E12" s="107"/>
      <c r="F12" s="107"/>
      <c r="G12" s="107"/>
      <c r="H12" s="107"/>
    </row>
    <row r="13" spans="1:8" ht="32" customHeight="1" x14ac:dyDescent="0.2">
      <c r="A13" s="104" t="s">
        <v>176</v>
      </c>
      <c r="B13" s="104"/>
      <c r="C13" s="104"/>
      <c r="D13" s="78"/>
      <c r="E13" s="103" t="s">
        <v>16</v>
      </c>
      <c r="F13" s="103"/>
      <c r="G13" s="103"/>
      <c r="H13" s="103"/>
    </row>
    <row r="14" spans="1:8" s="11" customFormat="1" ht="16" customHeight="1" x14ac:dyDescent="0.2">
      <c r="A14" s="79"/>
      <c r="B14" s="80"/>
      <c r="C14" s="80"/>
      <c r="D14" s="80"/>
      <c r="E14" s="104" t="s">
        <v>182</v>
      </c>
      <c r="F14" s="104"/>
      <c r="G14" s="104"/>
      <c r="H14" s="104"/>
    </row>
    <row r="15" spans="1:8" s="11" customFormat="1" ht="20" customHeight="1" x14ac:dyDescent="0.2">
      <c r="A15" s="104" t="s">
        <v>56</v>
      </c>
      <c r="B15" s="104"/>
      <c r="C15" s="104"/>
      <c r="D15" s="80"/>
      <c r="E15" s="104"/>
      <c r="F15" s="104"/>
      <c r="G15" s="104"/>
      <c r="H15" s="104"/>
    </row>
    <row r="16" spans="1:8" s="11" customFormat="1" ht="20" customHeight="1" x14ac:dyDescent="0.2">
      <c r="A16" s="104" t="s">
        <v>55</v>
      </c>
      <c r="B16" s="104"/>
      <c r="C16" s="104"/>
      <c r="D16" s="80"/>
      <c r="E16" s="105" t="s">
        <v>183</v>
      </c>
      <c r="F16" s="105"/>
      <c r="G16" s="105"/>
      <c r="H16" s="105"/>
    </row>
    <row r="17" spans="1:10" s="11" customFormat="1" ht="20" customHeight="1" x14ac:dyDescent="0.2">
      <c r="A17" s="104" t="s">
        <v>57</v>
      </c>
      <c r="B17" s="104"/>
      <c r="C17" s="104"/>
      <c r="D17" s="80"/>
      <c r="E17" s="106"/>
      <c r="F17" s="106"/>
      <c r="G17" s="106"/>
      <c r="H17" s="106"/>
    </row>
    <row r="18" spans="1:10" ht="32" customHeight="1" x14ac:dyDescent="0.2"/>
    <row r="19" spans="1:10" s="11" customFormat="1" ht="24" customHeight="1" x14ac:dyDescent="0.2">
      <c r="A19" s="10" t="s">
        <v>3</v>
      </c>
    </row>
    <row r="20" spans="1:10" s="11" customFormat="1" ht="30" x14ac:dyDescent="0.2">
      <c r="A20" s="5" t="s">
        <v>17</v>
      </c>
      <c r="B20" s="86" t="s">
        <v>18</v>
      </c>
      <c r="C20" s="86" t="s">
        <v>186</v>
      </c>
      <c r="D20" s="86" t="s">
        <v>184</v>
      </c>
      <c r="E20" s="86" t="s">
        <v>185</v>
      </c>
      <c r="F20" s="5" t="s">
        <v>1</v>
      </c>
      <c r="G20" s="5" t="s">
        <v>16</v>
      </c>
      <c r="H20" s="5" t="s">
        <v>20</v>
      </c>
      <c r="I20" s="5" t="s">
        <v>2</v>
      </c>
    </row>
    <row r="21" spans="1:10" s="11" customFormat="1" ht="20" customHeight="1" x14ac:dyDescent="0.2">
      <c r="A21" s="6" t="s">
        <v>22</v>
      </c>
      <c r="B21" s="8">
        <v>160000</v>
      </c>
      <c r="C21" s="8">
        <v>200000</v>
      </c>
      <c r="D21" s="6"/>
      <c r="E21" s="6" t="str">
        <f>IF(OR(Income[[#This Row],[Budgeted]]="",Income[[#This Row],[Actual]]=""),"",Income[[#This Row],[Actual]]-Income[[#This Row],[Budgeted]])</f>
        <v/>
      </c>
      <c r="F21" s="6" t="s">
        <v>21</v>
      </c>
      <c r="G21" s="7" t="s">
        <v>23</v>
      </c>
      <c r="H21" s="9" t="s">
        <v>24</v>
      </c>
      <c r="I21" s="9" t="s">
        <v>25</v>
      </c>
    </row>
    <row r="22" spans="1:10" s="11" customFormat="1" ht="20" customHeight="1" x14ac:dyDescent="0.2">
      <c r="A22" s="6" t="s">
        <v>27</v>
      </c>
      <c r="B22" s="8">
        <v>72500</v>
      </c>
      <c r="C22" s="8">
        <v>80000</v>
      </c>
      <c r="D22" s="6"/>
      <c r="E22" s="6" t="str">
        <f>IF(OR(Income[[#This Row],[Budgeted]]="",Income[[#This Row],[Actual]]=""),"",Income[[#This Row],[Actual]]-Income[[#This Row],[Budgeted]])</f>
        <v/>
      </c>
      <c r="F22" s="6" t="s">
        <v>26</v>
      </c>
      <c r="G22" s="7" t="s">
        <v>28</v>
      </c>
      <c r="H22" s="9" t="s">
        <v>29</v>
      </c>
      <c r="I22" s="9" t="s">
        <v>30</v>
      </c>
    </row>
    <row r="23" spans="1:10" s="11" customFormat="1" ht="20" customHeight="1" x14ac:dyDescent="0.2">
      <c r="A23" s="6" t="s">
        <v>31</v>
      </c>
      <c r="B23" s="8">
        <v>37450</v>
      </c>
      <c r="C23" s="8">
        <v>45000</v>
      </c>
      <c r="D23" s="6"/>
      <c r="E23" s="6" t="str">
        <f>IF(OR(Income[[#This Row],[Budgeted]]="",Income[[#This Row],[Actual]]=""),"",Income[[#This Row],[Actual]]-Income[[#This Row],[Budgeted]])</f>
        <v/>
      </c>
      <c r="F23" s="6" t="s">
        <v>7</v>
      </c>
      <c r="G23" s="7" t="s">
        <v>28</v>
      </c>
      <c r="H23" s="9" t="s">
        <v>29</v>
      </c>
      <c r="I23" s="9" t="s">
        <v>32</v>
      </c>
    </row>
    <row r="24" spans="1:10" s="11" customFormat="1" ht="20" customHeight="1" x14ac:dyDescent="0.2">
      <c r="A24" s="6" t="s">
        <v>33</v>
      </c>
      <c r="B24" s="8">
        <v>12950</v>
      </c>
      <c r="C24" s="8">
        <v>20000</v>
      </c>
      <c r="D24" s="6"/>
      <c r="E24" s="6" t="str">
        <f>IF(OR(Income[[#This Row],[Budgeted]]="",Income[[#This Row],[Actual]]=""),"",Income[[#This Row],[Actual]]-Income[[#This Row],[Budgeted]])</f>
        <v/>
      </c>
      <c r="F24" s="6" t="s">
        <v>7</v>
      </c>
      <c r="G24" s="7" t="s">
        <v>23</v>
      </c>
      <c r="H24" s="9" t="s">
        <v>34</v>
      </c>
      <c r="I24" s="9" t="s">
        <v>35</v>
      </c>
    </row>
    <row r="25" spans="1:10" s="11" customFormat="1" ht="20" customHeight="1" x14ac:dyDescent="0.2">
      <c r="A25" s="12" t="s">
        <v>53</v>
      </c>
      <c r="B25" s="13">
        <f>SUM(Income[Last Year Actual])</f>
        <v>282900</v>
      </c>
      <c r="C25" s="13">
        <f>SUM(Income[Budgeted])</f>
        <v>345000</v>
      </c>
      <c r="D25" s="13">
        <f>SUM(Income[Actual])</f>
        <v>0</v>
      </c>
      <c r="E25" s="13">
        <f>SUM(Income[Difference])</f>
        <v>0</v>
      </c>
      <c r="F25" s="18"/>
      <c r="G25" s="12"/>
      <c r="H25" s="12"/>
      <c r="I25" s="12"/>
      <c r="J25" s="15"/>
    </row>
    <row r="26" spans="1:10" s="11" customFormat="1" ht="32" customHeight="1" x14ac:dyDescent="0.2">
      <c r="D26" s="16"/>
      <c r="E26" s="16"/>
      <c r="F26" s="6"/>
      <c r="G26" s="14"/>
      <c r="H26" s="14"/>
      <c r="I26" s="14"/>
      <c r="J26" s="15"/>
    </row>
    <row r="27" spans="1:10" s="11" customFormat="1" ht="24" customHeight="1" x14ac:dyDescent="0.2">
      <c r="A27" s="10" t="s">
        <v>4</v>
      </c>
    </row>
    <row r="28" spans="1:10" s="11" customFormat="1" ht="30" x14ac:dyDescent="0.2">
      <c r="A28" s="5" t="s">
        <v>0</v>
      </c>
      <c r="B28" s="5" t="s">
        <v>18</v>
      </c>
      <c r="C28" s="86" t="s">
        <v>186</v>
      </c>
      <c r="D28" s="86" t="s">
        <v>184</v>
      </c>
      <c r="E28" s="86" t="s">
        <v>185</v>
      </c>
      <c r="F28" s="102" t="s">
        <v>2</v>
      </c>
      <c r="G28" s="102"/>
      <c r="H28" s="102"/>
      <c r="I28" s="102"/>
    </row>
    <row r="29" spans="1:10" s="11" customFormat="1" ht="20" customHeight="1" x14ac:dyDescent="0.2">
      <c r="A29" s="20" t="s">
        <v>36</v>
      </c>
      <c r="B29" s="21"/>
      <c r="C29" s="21"/>
      <c r="D29" s="21"/>
      <c r="E29" s="21"/>
      <c r="F29" s="21"/>
      <c r="G29" s="21"/>
      <c r="H29" s="21"/>
      <c r="I29" s="21"/>
    </row>
    <row r="30" spans="1:10" s="11" customFormat="1" ht="20" customHeight="1" x14ac:dyDescent="0.2">
      <c r="A30" s="6" t="s">
        <v>137</v>
      </c>
      <c r="B30" s="8"/>
      <c r="C30" s="8"/>
      <c r="D30" s="6"/>
      <c r="E30" s="6"/>
      <c r="F30" s="17"/>
      <c r="G30" s="17"/>
      <c r="H30" s="17"/>
      <c r="I30" s="17"/>
    </row>
    <row r="31" spans="1:10" s="11" customFormat="1" ht="20" customHeight="1" x14ac:dyDescent="0.2">
      <c r="A31" s="68" t="s">
        <v>146</v>
      </c>
      <c r="B31" s="69">
        <v>32000</v>
      </c>
      <c r="C31" s="69">
        <v>35000</v>
      </c>
      <c r="D31" s="69"/>
      <c r="E31" s="69" t="str">
        <f>IF(OR(C31="",D31=""),"",D31-C31)</f>
        <v/>
      </c>
      <c r="F31" s="72"/>
      <c r="G31" s="71"/>
      <c r="H31" s="71"/>
      <c r="I31" s="17"/>
    </row>
    <row r="32" spans="1:10" s="70" customFormat="1" ht="20" customHeight="1" x14ac:dyDescent="0.2">
      <c r="A32" s="68" t="s">
        <v>127</v>
      </c>
      <c r="B32" s="69">
        <v>20000</v>
      </c>
      <c r="C32" s="69">
        <v>24000</v>
      </c>
      <c r="D32" s="69"/>
      <c r="E32" s="69" t="str">
        <f t="shared" ref="E32:E49" si="0">IF(OR(C32="",D32=""),"",D32-C32)</f>
        <v/>
      </c>
      <c r="F32" s="72" t="s">
        <v>128</v>
      </c>
      <c r="G32" s="71"/>
      <c r="H32" s="71"/>
      <c r="I32" s="17"/>
    </row>
    <row r="33" spans="1:9" s="70" customFormat="1" ht="20" customHeight="1" x14ac:dyDescent="0.2">
      <c r="A33" s="68" t="s">
        <v>139</v>
      </c>
      <c r="B33" s="69">
        <v>25000</v>
      </c>
      <c r="C33" s="69">
        <v>30000</v>
      </c>
      <c r="D33" s="69"/>
      <c r="E33" s="69" t="str">
        <f t="shared" si="0"/>
        <v/>
      </c>
      <c r="F33" s="72" t="s">
        <v>129</v>
      </c>
      <c r="G33" s="71"/>
      <c r="H33" s="71"/>
      <c r="I33" s="17"/>
    </row>
    <row r="34" spans="1:9" s="70" customFormat="1" ht="20" customHeight="1" x14ac:dyDescent="0.2">
      <c r="A34" s="68" t="s">
        <v>147</v>
      </c>
      <c r="B34" s="69">
        <v>13000</v>
      </c>
      <c r="C34" s="69">
        <v>15000</v>
      </c>
      <c r="D34" s="69"/>
      <c r="E34" s="69" t="str">
        <f t="shared" si="0"/>
        <v/>
      </c>
      <c r="F34" s="72" t="s">
        <v>130</v>
      </c>
      <c r="G34" s="71"/>
      <c r="H34" s="71"/>
      <c r="I34" s="17"/>
    </row>
    <row r="35" spans="1:9" s="70" customFormat="1" ht="20" customHeight="1" x14ac:dyDescent="0.2">
      <c r="A35" s="68" t="s">
        <v>145</v>
      </c>
      <c r="B35" s="69"/>
      <c r="C35" s="69"/>
      <c r="D35" s="69"/>
      <c r="E35" s="69" t="str">
        <f t="shared" si="0"/>
        <v/>
      </c>
      <c r="F35" s="72"/>
      <c r="G35" s="71"/>
      <c r="H35" s="71"/>
      <c r="I35" s="17"/>
    </row>
    <row r="36" spans="1:9" s="11" customFormat="1" ht="20" customHeight="1" x14ac:dyDescent="0.2">
      <c r="A36" s="17" t="s">
        <v>138</v>
      </c>
      <c r="B36" s="8">
        <f>SUM(B31:B35)</f>
        <v>90000</v>
      </c>
      <c r="C36" s="8">
        <f>SUM(C31:C35)</f>
        <v>104000</v>
      </c>
      <c r="D36" s="8" t="str">
        <f>IF(SUM(D31:D35)=0,"",SUM(D31:D35))</f>
        <v/>
      </c>
      <c r="E36" s="8" t="str">
        <f t="shared" si="0"/>
        <v/>
      </c>
      <c r="F36" s="17"/>
      <c r="G36" s="17"/>
      <c r="H36" s="17"/>
      <c r="I36" s="17"/>
    </row>
    <row r="37" spans="1:9" s="11" customFormat="1" ht="20" customHeight="1" x14ac:dyDescent="0.2">
      <c r="A37" s="17"/>
      <c r="B37" s="8"/>
      <c r="C37" s="8"/>
      <c r="D37" s="8"/>
      <c r="E37" s="8" t="str">
        <f t="shared" si="0"/>
        <v/>
      </c>
      <c r="F37" s="17"/>
      <c r="G37" s="17"/>
      <c r="H37" s="17"/>
      <c r="I37" s="17"/>
    </row>
    <row r="38" spans="1:9" s="11" customFormat="1" ht="20" customHeight="1" x14ac:dyDescent="0.2">
      <c r="A38" s="6" t="s">
        <v>37</v>
      </c>
      <c r="B38" s="8"/>
      <c r="C38" s="8"/>
      <c r="D38" s="8"/>
      <c r="E38" s="8" t="str">
        <f t="shared" si="0"/>
        <v/>
      </c>
      <c r="F38" s="17"/>
      <c r="G38" s="17"/>
      <c r="H38" s="17"/>
      <c r="I38" s="17"/>
    </row>
    <row r="39" spans="1:9" s="70" customFormat="1" ht="20" customHeight="1" x14ac:dyDescent="0.2">
      <c r="A39" s="68" t="s">
        <v>133</v>
      </c>
      <c r="B39" s="69">
        <v>15000</v>
      </c>
      <c r="C39" s="69">
        <v>17500</v>
      </c>
      <c r="D39" s="69"/>
      <c r="E39" s="69" t="str">
        <f t="shared" si="0"/>
        <v/>
      </c>
      <c r="F39" s="72"/>
      <c r="G39" s="71"/>
      <c r="H39" s="71"/>
      <c r="I39" s="17"/>
    </row>
    <row r="40" spans="1:9" s="70" customFormat="1" ht="20" customHeight="1" x14ac:dyDescent="0.2">
      <c r="A40" s="68" t="s">
        <v>134</v>
      </c>
      <c r="B40" s="69">
        <v>10000</v>
      </c>
      <c r="C40" s="69">
        <v>15000</v>
      </c>
      <c r="D40" s="69"/>
      <c r="E40" s="69" t="str">
        <f t="shared" si="0"/>
        <v/>
      </c>
      <c r="F40" s="72"/>
      <c r="G40" s="71"/>
      <c r="H40" s="71"/>
      <c r="I40" s="17"/>
    </row>
    <row r="41" spans="1:9" s="70" customFormat="1" ht="20" customHeight="1" x14ac:dyDescent="0.2">
      <c r="A41" s="68" t="s">
        <v>135</v>
      </c>
      <c r="B41" s="69">
        <v>20000</v>
      </c>
      <c r="C41" s="69">
        <v>25000</v>
      </c>
      <c r="D41" s="69"/>
      <c r="E41" s="69" t="str">
        <f t="shared" si="0"/>
        <v/>
      </c>
      <c r="F41" s="72"/>
      <c r="G41" s="71"/>
      <c r="H41" s="71"/>
      <c r="I41" s="17"/>
    </row>
    <row r="42" spans="1:9" s="70" customFormat="1" ht="20" customHeight="1" x14ac:dyDescent="0.2">
      <c r="A42" s="68" t="s">
        <v>145</v>
      </c>
      <c r="B42" s="69"/>
      <c r="C42" s="69"/>
      <c r="D42" s="69"/>
      <c r="E42" s="69" t="str">
        <f t="shared" si="0"/>
        <v/>
      </c>
      <c r="F42" s="72"/>
      <c r="G42" s="71"/>
      <c r="H42" s="71"/>
      <c r="I42" s="17"/>
    </row>
    <row r="43" spans="1:9" s="11" customFormat="1" ht="20" customHeight="1" x14ac:dyDescent="0.2">
      <c r="A43" s="17" t="s">
        <v>131</v>
      </c>
      <c r="B43" s="8">
        <f>SUM(B39:B42)</f>
        <v>45000</v>
      </c>
      <c r="C43" s="8">
        <f>SUM(C39:C42)</f>
        <v>57500</v>
      </c>
      <c r="D43" s="8" t="str">
        <f>IF(SUM(D39:D42)=0,"",SUM(D39:D42))</f>
        <v/>
      </c>
      <c r="E43" s="8" t="str">
        <f t="shared" ref="E43" si="1">IF(OR(C43="",D43=""),"",D43-C43)</f>
        <v/>
      </c>
      <c r="F43" s="17"/>
      <c r="G43" s="17"/>
      <c r="H43" s="17"/>
      <c r="I43" s="17"/>
    </row>
    <row r="44" spans="1:9" s="11" customFormat="1" ht="20" customHeight="1" x14ac:dyDescent="0.2">
      <c r="A44" s="17"/>
      <c r="B44" s="8"/>
      <c r="C44" s="8"/>
      <c r="D44" s="8"/>
      <c r="E44" s="8" t="str">
        <f t="shared" si="0"/>
        <v/>
      </c>
      <c r="F44" s="17"/>
      <c r="G44" s="17"/>
      <c r="H44" s="17"/>
      <c r="I44" s="17"/>
    </row>
    <row r="45" spans="1:9" s="11" customFormat="1" ht="20" customHeight="1" x14ac:dyDescent="0.2">
      <c r="A45" s="17" t="s">
        <v>140</v>
      </c>
      <c r="B45" s="8">
        <v>15000</v>
      </c>
      <c r="C45" s="8">
        <v>18000</v>
      </c>
      <c r="D45" s="8"/>
      <c r="E45" s="8" t="str">
        <f t="shared" si="0"/>
        <v/>
      </c>
      <c r="F45" s="73" t="s">
        <v>141</v>
      </c>
      <c r="G45" s="17"/>
      <c r="H45" s="17"/>
      <c r="I45" s="17"/>
    </row>
    <row r="46" spans="1:9" s="11" customFormat="1" ht="20" customHeight="1" x14ac:dyDescent="0.2">
      <c r="A46" s="6" t="s">
        <v>132</v>
      </c>
      <c r="B46" s="8">
        <v>10000</v>
      </c>
      <c r="C46" s="8">
        <v>12000</v>
      </c>
      <c r="D46" s="8"/>
      <c r="E46" s="8" t="str">
        <f t="shared" si="0"/>
        <v/>
      </c>
      <c r="F46" s="17" t="s">
        <v>142</v>
      </c>
      <c r="G46" s="17"/>
      <c r="H46" s="17"/>
      <c r="I46" s="17"/>
    </row>
    <row r="47" spans="1:9" s="11" customFormat="1" ht="20" customHeight="1" x14ac:dyDescent="0.2">
      <c r="A47" s="6" t="s">
        <v>136</v>
      </c>
      <c r="B47" s="8">
        <v>10000</v>
      </c>
      <c r="C47" s="8">
        <v>12000</v>
      </c>
      <c r="D47" s="8"/>
      <c r="E47" s="8" t="str">
        <f t="shared" si="0"/>
        <v/>
      </c>
      <c r="F47" s="17" t="s">
        <v>143</v>
      </c>
      <c r="G47" s="17"/>
      <c r="H47" s="17"/>
      <c r="I47" s="17"/>
    </row>
    <row r="48" spans="1:9" s="11" customFormat="1" ht="20" customHeight="1" x14ac:dyDescent="0.2">
      <c r="A48" s="6" t="s">
        <v>144</v>
      </c>
      <c r="B48" s="8">
        <v>5000</v>
      </c>
      <c r="C48" s="8">
        <v>6000</v>
      </c>
      <c r="D48" s="8"/>
      <c r="E48" s="8" t="str">
        <f t="shared" si="0"/>
        <v/>
      </c>
      <c r="F48" s="17"/>
      <c r="G48" s="17"/>
      <c r="H48" s="17"/>
      <c r="I48" s="17"/>
    </row>
    <row r="49" spans="1:9" s="11" customFormat="1" ht="20" customHeight="1" x14ac:dyDescent="0.2">
      <c r="A49" s="6" t="s">
        <v>145</v>
      </c>
      <c r="B49" s="8"/>
      <c r="C49" s="8"/>
      <c r="D49" s="8"/>
      <c r="E49" s="8" t="str">
        <f t="shared" si="0"/>
        <v/>
      </c>
      <c r="F49" s="17"/>
      <c r="G49" s="17"/>
      <c r="H49" s="17"/>
      <c r="I49" s="17"/>
    </row>
    <row r="50" spans="1:9" s="11" customFormat="1" ht="20" customHeight="1" x14ac:dyDescent="0.2">
      <c r="A50" s="12" t="s">
        <v>50</v>
      </c>
      <c r="B50" s="13">
        <f>SUM(B36,B43,B45:B49)</f>
        <v>175000</v>
      </c>
      <c r="C50" s="13">
        <f>SUM(C36,C43,C45:C49)</f>
        <v>209500</v>
      </c>
      <c r="D50" s="13">
        <f t="shared" ref="D50:E50" si="2">SUM(D36,D43,D45:D49)</f>
        <v>0</v>
      </c>
      <c r="E50" s="13">
        <f t="shared" si="2"/>
        <v>0</v>
      </c>
      <c r="F50" s="18"/>
      <c r="G50" s="18"/>
      <c r="H50" s="18"/>
      <c r="I50" s="18"/>
    </row>
    <row r="51" spans="1:9" s="11" customFormat="1" ht="20" customHeight="1" x14ac:dyDescent="0.2">
      <c r="A51" s="6"/>
      <c r="B51" s="6"/>
      <c r="C51" s="6"/>
      <c r="D51" s="6"/>
      <c r="E51" s="6"/>
      <c r="F51" s="6"/>
      <c r="G51" s="6"/>
      <c r="H51" s="6"/>
    </row>
    <row r="52" spans="1:9" s="11" customFormat="1" ht="20" customHeight="1" x14ac:dyDescent="0.2">
      <c r="A52" s="20" t="s">
        <v>38</v>
      </c>
      <c r="B52" s="21"/>
      <c r="C52" s="21"/>
      <c r="D52" s="21"/>
      <c r="E52" s="21"/>
      <c r="F52" s="21"/>
      <c r="G52" s="21"/>
      <c r="H52" s="21"/>
      <c r="I52" s="21"/>
    </row>
    <row r="53" spans="1:9" s="11" customFormat="1" ht="20" customHeight="1" x14ac:dyDescent="0.2">
      <c r="A53" s="6" t="s">
        <v>148</v>
      </c>
      <c r="B53" s="8"/>
      <c r="C53" s="8"/>
      <c r="D53" s="6"/>
      <c r="E53" s="6"/>
      <c r="F53" s="17"/>
      <c r="G53" s="17"/>
      <c r="H53" s="17"/>
      <c r="I53" s="17"/>
    </row>
    <row r="54" spans="1:9" s="11" customFormat="1" ht="20" customHeight="1" x14ac:dyDescent="0.2">
      <c r="A54" s="68" t="s">
        <v>150</v>
      </c>
      <c r="B54" s="69">
        <v>38000</v>
      </c>
      <c r="C54" s="69">
        <v>45000</v>
      </c>
      <c r="D54" s="69"/>
      <c r="E54" s="69" t="str">
        <f t="shared" ref="E54:E65" si="3">IF(OR(C54="",D54=""),"",D54-C54)</f>
        <v/>
      </c>
      <c r="F54" s="72" t="s">
        <v>153</v>
      </c>
      <c r="G54" s="71"/>
      <c r="H54" s="71"/>
      <c r="I54" s="17"/>
    </row>
    <row r="55" spans="1:9" s="11" customFormat="1" ht="20" customHeight="1" x14ac:dyDescent="0.2">
      <c r="A55" s="68" t="s">
        <v>151</v>
      </c>
      <c r="B55" s="69">
        <v>8000</v>
      </c>
      <c r="C55" s="69">
        <v>10000</v>
      </c>
      <c r="D55" s="69"/>
      <c r="E55" s="69" t="str">
        <f t="shared" si="3"/>
        <v/>
      </c>
      <c r="F55" s="72" t="s">
        <v>154</v>
      </c>
      <c r="G55" s="71"/>
      <c r="H55" s="71"/>
      <c r="I55" s="17"/>
    </row>
    <row r="56" spans="1:9" s="11" customFormat="1" ht="20" customHeight="1" x14ac:dyDescent="0.2">
      <c r="A56" s="68" t="s">
        <v>152</v>
      </c>
      <c r="B56" s="69">
        <v>4000</v>
      </c>
      <c r="C56" s="69">
        <v>5000</v>
      </c>
      <c r="D56" s="69"/>
      <c r="E56" s="69" t="str">
        <f t="shared" si="3"/>
        <v/>
      </c>
      <c r="F56" s="72" t="s">
        <v>155</v>
      </c>
      <c r="G56" s="71"/>
      <c r="H56" s="71"/>
      <c r="I56" s="17"/>
    </row>
    <row r="57" spans="1:9" s="11" customFormat="1" ht="20" customHeight="1" x14ac:dyDescent="0.2">
      <c r="A57" s="68" t="s">
        <v>156</v>
      </c>
      <c r="B57" s="69">
        <v>8000</v>
      </c>
      <c r="C57" s="69">
        <v>10000</v>
      </c>
      <c r="D57" s="69"/>
      <c r="E57" s="69" t="str">
        <f t="shared" si="3"/>
        <v/>
      </c>
      <c r="F57" s="72"/>
      <c r="G57" s="71"/>
      <c r="H57" s="71"/>
      <c r="I57" s="17"/>
    </row>
    <row r="58" spans="1:9" s="11" customFormat="1" ht="20" customHeight="1" x14ac:dyDescent="0.2">
      <c r="A58" s="68" t="s">
        <v>145</v>
      </c>
      <c r="B58" s="69"/>
      <c r="C58" s="69"/>
      <c r="D58" s="69"/>
      <c r="E58" s="69" t="str">
        <f t="shared" si="3"/>
        <v/>
      </c>
      <c r="F58" s="72"/>
      <c r="G58" s="71"/>
      <c r="H58" s="71"/>
      <c r="I58" s="17"/>
    </row>
    <row r="59" spans="1:9" s="11" customFormat="1" ht="20" customHeight="1" x14ac:dyDescent="0.2">
      <c r="A59" s="17" t="s">
        <v>149</v>
      </c>
      <c r="B59" s="8">
        <f>SUM(B54:B58)</f>
        <v>58000</v>
      </c>
      <c r="C59" s="8">
        <f>SUM(C54:C58)</f>
        <v>70000</v>
      </c>
      <c r="D59" s="8" t="str">
        <f>IF(SUM(D54:D58)=0,"",SUM(D54:D58))</f>
        <v/>
      </c>
      <c r="E59" s="8" t="str">
        <f t="shared" si="3"/>
        <v/>
      </c>
      <c r="F59" s="17"/>
      <c r="G59" s="17"/>
      <c r="H59" s="17"/>
      <c r="I59" s="17"/>
    </row>
    <row r="60" spans="1:9" s="11" customFormat="1" ht="20" customHeight="1" x14ac:dyDescent="0.2">
      <c r="A60" s="6"/>
      <c r="B60" s="8"/>
      <c r="C60" s="8"/>
      <c r="D60" s="8"/>
      <c r="E60" s="8" t="str">
        <f t="shared" si="3"/>
        <v/>
      </c>
      <c r="F60" s="17"/>
      <c r="G60" s="17"/>
      <c r="H60" s="17"/>
      <c r="I60" s="17"/>
    </row>
    <row r="61" spans="1:9" s="11" customFormat="1" ht="20" customHeight="1" x14ac:dyDescent="0.2">
      <c r="A61" s="6" t="s">
        <v>157</v>
      </c>
      <c r="B61" s="8">
        <v>1500</v>
      </c>
      <c r="C61" s="8">
        <v>2500</v>
      </c>
      <c r="D61" s="8"/>
      <c r="E61" s="8" t="str">
        <f t="shared" si="3"/>
        <v/>
      </c>
      <c r="F61" s="17"/>
      <c r="G61" s="17"/>
      <c r="H61" s="17"/>
      <c r="I61" s="17"/>
    </row>
    <row r="62" spans="1:9" s="11" customFormat="1" ht="20" customHeight="1" x14ac:dyDescent="0.2">
      <c r="A62" s="6" t="s">
        <v>39</v>
      </c>
      <c r="B62" s="8">
        <v>9600</v>
      </c>
      <c r="C62" s="8">
        <v>10500</v>
      </c>
      <c r="D62" s="8"/>
      <c r="E62" s="8" t="str">
        <f t="shared" si="3"/>
        <v/>
      </c>
      <c r="F62" s="17"/>
      <c r="G62" s="17"/>
      <c r="H62" s="17"/>
      <c r="I62" s="17"/>
    </row>
    <row r="63" spans="1:9" s="11" customFormat="1" ht="20" customHeight="1" x14ac:dyDescent="0.2">
      <c r="A63" s="6" t="s">
        <v>40</v>
      </c>
      <c r="B63" s="8">
        <v>2500</v>
      </c>
      <c r="C63" s="8">
        <v>3500</v>
      </c>
      <c r="D63" s="8"/>
      <c r="E63" s="8" t="str">
        <f t="shared" si="3"/>
        <v/>
      </c>
      <c r="F63" s="17"/>
      <c r="G63" s="17"/>
      <c r="H63" s="17"/>
      <c r="I63" s="17"/>
    </row>
    <row r="64" spans="1:9" s="11" customFormat="1" ht="20" customHeight="1" x14ac:dyDescent="0.2">
      <c r="A64" s="6" t="s">
        <v>41</v>
      </c>
      <c r="B64" s="8">
        <v>3500</v>
      </c>
      <c r="C64" s="8">
        <v>5000</v>
      </c>
      <c r="D64" s="8"/>
      <c r="E64" s="8" t="str">
        <f t="shared" si="3"/>
        <v/>
      </c>
      <c r="F64" s="17" t="s">
        <v>42</v>
      </c>
      <c r="G64" s="17"/>
      <c r="H64" s="17"/>
      <c r="I64" s="17"/>
    </row>
    <row r="65" spans="1:9" s="11" customFormat="1" ht="20" customHeight="1" x14ac:dyDescent="0.2">
      <c r="A65" s="6" t="s">
        <v>145</v>
      </c>
      <c r="B65" s="8"/>
      <c r="C65" s="8"/>
      <c r="D65" s="8"/>
      <c r="E65" s="8" t="str">
        <f t="shared" si="3"/>
        <v/>
      </c>
      <c r="F65" s="17"/>
      <c r="G65" s="17"/>
      <c r="H65" s="17"/>
      <c r="I65" s="17"/>
    </row>
    <row r="66" spans="1:9" s="11" customFormat="1" ht="20" customHeight="1" x14ac:dyDescent="0.2">
      <c r="A66" s="12" t="s">
        <v>51</v>
      </c>
      <c r="B66" s="13">
        <f>SUM(B59,B61:B65)</f>
        <v>75100</v>
      </c>
      <c r="C66" s="13">
        <f>SUM(C59,C61:C65)</f>
        <v>91500</v>
      </c>
      <c r="D66" s="13">
        <f t="shared" ref="D66:E66" si="4">SUM(D59,D61:D65)</f>
        <v>0</v>
      </c>
      <c r="E66" s="13">
        <f t="shared" si="4"/>
        <v>0</v>
      </c>
      <c r="F66" s="18"/>
      <c r="G66" s="18"/>
      <c r="H66" s="18"/>
      <c r="I66" s="18"/>
    </row>
    <row r="67" spans="1:9" s="11" customFormat="1" ht="20" customHeight="1" x14ac:dyDescent="0.2">
      <c r="A67" s="6"/>
      <c r="B67" s="6"/>
      <c r="C67" s="6"/>
      <c r="D67" s="6"/>
      <c r="E67" s="6"/>
      <c r="F67" s="6"/>
      <c r="G67" s="6"/>
      <c r="H67" s="6"/>
    </row>
    <row r="68" spans="1:9" s="11" customFormat="1" ht="20" customHeight="1" x14ac:dyDescent="0.2">
      <c r="A68" s="20" t="s">
        <v>43</v>
      </c>
      <c r="B68" s="21"/>
      <c r="C68" s="21"/>
      <c r="D68" s="21"/>
      <c r="E68" s="21"/>
      <c r="F68" s="21"/>
      <c r="G68" s="21"/>
      <c r="H68" s="21"/>
      <c r="I68" s="21"/>
    </row>
    <row r="69" spans="1:9" s="11" customFormat="1" ht="20" customHeight="1" x14ac:dyDescent="0.2">
      <c r="A69" s="6" t="s">
        <v>44</v>
      </c>
      <c r="B69" s="8">
        <v>900</v>
      </c>
      <c r="C69" s="8">
        <v>1500</v>
      </c>
      <c r="D69" s="8"/>
      <c r="E69" s="8" t="str">
        <f t="shared" ref="E69:E76" si="5">IF(OR(C69="",D69=""),"",D69-C69)</f>
        <v/>
      </c>
      <c r="F69" s="17" t="s">
        <v>159</v>
      </c>
      <c r="G69" s="17"/>
      <c r="H69" s="17"/>
      <c r="I69" s="17"/>
    </row>
    <row r="70" spans="1:9" s="11" customFormat="1" ht="20" customHeight="1" x14ac:dyDescent="0.2">
      <c r="A70" s="6" t="s">
        <v>45</v>
      </c>
      <c r="B70" s="8">
        <v>1700</v>
      </c>
      <c r="C70" s="8">
        <v>2500</v>
      </c>
      <c r="D70" s="8"/>
      <c r="E70" s="8" t="str">
        <f t="shared" si="5"/>
        <v/>
      </c>
      <c r="F70" s="17" t="s">
        <v>160</v>
      </c>
      <c r="G70" s="17"/>
      <c r="H70" s="17"/>
      <c r="I70" s="17"/>
    </row>
    <row r="71" spans="1:9" s="11" customFormat="1" ht="20" customHeight="1" x14ac:dyDescent="0.2">
      <c r="A71" s="6" t="s">
        <v>46</v>
      </c>
      <c r="B71" s="8">
        <v>3500</v>
      </c>
      <c r="C71" s="8">
        <v>5000</v>
      </c>
      <c r="D71" s="8"/>
      <c r="E71" s="8" t="str">
        <f t="shared" si="5"/>
        <v/>
      </c>
      <c r="F71" s="17" t="s">
        <v>161</v>
      </c>
      <c r="G71" s="17"/>
      <c r="H71" s="17"/>
      <c r="I71" s="17"/>
    </row>
    <row r="72" spans="1:9" s="11" customFormat="1" ht="20" customHeight="1" x14ac:dyDescent="0.2">
      <c r="A72" s="6" t="s">
        <v>158</v>
      </c>
      <c r="B72" s="8">
        <v>6000</v>
      </c>
      <c r="C72" s="8">
        <v>7500</v>
      </c>
      <c r="D72" s="8"/>
      <c r="E72" s="8" t="str">
        <f t="shared" si="5"/>
        <v/>
      </c>
      <c r="F72" s="17" t="s">
        <v>162</v>
      </c>
      <c r="G72" s="17"/>
      <c r="H72" s="17"/>
      <c r="I72" s="17"/>
    </row>
    <row r="73" spans="1:9" s="11" customFormat="1" ht="20" customHeight="1" x14ac:dyDescent="0.2">
      <c r="A73" s="6" t="s">
        <v>163</v>
      </c>
      <c r="B73" s="8">
        <v>2500</v>
      </c>
      <c r="C73" s="8">
        <v>3000</v>
      </c>
      <c r="D73" s="8"/>
      <c r="E73" s="8" t="str">
        <f t="shared" si="5"/>
        <v/>
      </c>
      <c r="F73" s="17" t="s">
        <v>164</v>
      </c>
      <c r="G73" s="17"/>
      <c r="H73" s="17"/>
      <c r="I73" s="17"/>
    </row>
    <row r="74" spans="1:9" s="11" customFormat="1" ht="20" customHeight="1" x14ac:dyDescent="0.2">
      <c r="A74" s="6" t="s">
        <v>47</v>
      </c>
      <c r="B74" s="8">
        <v>1500</v>
      </c>
      <c r="C74" s="8">
        <v>2000</v>
      </c>
      <c r="D74" s="8"/>
      <c r="E74" s="8" t="str">
        <f t="shared" si="5"/>
        <v/>
      </c>
      <c r="F74" s="17" t="s">
        <v>48</v>
      </c>
      <c r="G74" s="17"/>
      <c r="H74" s="17"/>
      <c r="I74" s="17"/>
    </row>
    <row r="75" spans="1:9" s="11" customFormat="1" ht="20" customHeight="1" x14ac:dyDescent="0.2">
      <c r="A75" s="6" t="s">
        <v>165</v>
      </c>
      <c r="B75" s="8">
        <v>1700</v>
      </c>
      <c r="C75" s="8">
        <v>2500</v>
      </c>
      <c r="D75" s="8"/>
      <c r="E75" s="8" t="str">
        <f t="shared" si="5"/>
        <v/>
      </c>
      <c r="F75" s="17" t="s">
        <v>166</v>
      </c>
      <c r="G75" s="17"/>
      <c r="H75" s="17"/>
      <c r="I75" s="17"/>
    </row>
    <row r="76" spans="1:9" s="11" customFormat="1" ht="20" customHeight="1" x14ac:dyDescent="0.2">
      <c r="A76" s="6" t="s">
        <v>145</v>
      </c>
      <c r="B76" s="8"/>
      <c r="C76" s="8"/>
      <c r="D76" s="8"/>
      <c r="E76" s="8" t="str">
        <f t="shared" si="5"/>
        <v/>
      </c>
      <c r="F76" s="17"/>
      <c r="G76" s="17"/>
      <c r="H76" s="17"/>
      <c r="I76" s="17"/>
    </row>
    <row r="77" spans="1:9" s="11" customFormat="1" ht="20" customHeight="1" x14ac:dyDescent="0.2">
      <c r="A77" s="12" t="s">
        <v>54</v>
      </c>
      <c r="B77" s="13">
        <f>SUM(B69:B76)</f>
        <v>17800</v>
      </c>
      <c r="C77" s="13">
        <f>SUM(C69:C76)</f>
        <v>24000</v>
      </c>
      <c r="D77" s="13">
        <f>SUM(D69:D76)</f>
        <v>0</v>
      </c>
      <c r="E77" s="13">
        <f>SUM(E69:E76)</f>
        <v>0</v>
      </c>
      <c r="F77" s="18"/>
      <c r="G77" s="18"/>
      <c r="H77" s="18"/>
      <c r="I77" s="18"/>
    </row>
    <row r="78" spans="1:9" s="11" customFormat="1" ht="20" customHeight="1" x14ac:dyDescent="0.2">
      <c r="A78" s="6"/>
      <c r="B78" s="6"/>
      <c r="C78" s="6"/>
      <c r="D78" s="6"/>
      <c r="E78" s="6"/>
      <c r="F78" s="6"/>
      <c r="G78" s="6"/>
      <c r="H78" s="6"/>
    </row>
    <row r="79" spans="1:9" s="11" customFormat="1" ht="20" customHeight="1" x14ac:dyDescent="0.2">
      <c r="A79" s="19" t="s">
        <v>49</v>
      </c>
      <c r="B79" s="13">
        <v>15000</v>
      </c>
      <c r="C79" s="13">
        <v>20000</v>
      </c>
      <c r="D79" s="13">
        <v>0</v>
      </c>
      <c r="E79" s="13">
        <f>IF(OR(C79=0,D79=0),0,D79-C79)</f>
        <v>0</v>
      </c>
      <c r="F79" s="18"/>
      <c r="G79" s="18"/>
      <c r="H79" s="18"/>
      <c r="I79" s="18"/>
    </row>
    <row r="80" spans="1:9" s="11" customFormat="1" ht="20" customHeight="1" x14ac:dyDescent="0.2">
      <c r="A80" s="6"/>
      <c r="B80" s="6"/>
      <c r="C80" s="6"/>
      <c r="D80" s="6"/>
      <c r="E80" s="6"/>
      <c r="F80" s="6"/>
      <c r="G80" s="6"/>
      <c r="H80" s="6"/>
    </row>
    <row r="81" spans="1:9" s="11" customFormat="1" ht="20" customHeight="1" x14ac:dyDescent="0.2">
      <c r="A81" s="12" t="s">
        <v>52</v>
      </c>
      <c r="B81" s="13">
        <f>SUM(B50,B66,B77,B79)</f>
        <v>282900</v>
      </c>
      <c r="C81" s="13">
        <f>SUM(C50,C66,C77,C79)</f>
        <v>345000</v>
      </c>
      <c r="D81" s="13">
        <f>SUM(D50,D66,D77,D79)</f>
        <v>0</v>
      </c>
      <c r="E81" s="13">
        <f>IF(OR(C81=0,D81=0),0,D81-C81)</f>
        <v>0</v>
      </c>
      <c r="F81" s="18"/>
      <c r="G81" s="18"/>
      <c r="H81" s="18"/>
      <c r="I81" s="18"/>
    </row>
    <row r="82" spans="1:9" s="11" customFormat="1" ht="20" customHeight="1" x14ac:dyDescent="0.2">
      <c r="A82" s="6"/>
      <c r="B82" s="6"/>
      <c r="C82" s="6"/>
      <c r="D82" s="6"/>
      <c r="E82" s="6"/>
      <c r="F82" s="6"/>
      <c r="G82" s="6"/>
      <c r="H82" s="6"/>
    </row>
    <row r="84" spans="1:9" ht="20" customHeight="1" x14ac:dyDescent="0.2">
      <c r="A84" s="10" t="s">
        <v>58</v>
      </c>
    </row>
    <row r="85" spans="1:9" ht="24" customHeight="1" x14ac:dyDescent="0.2">
      <c r="A85" s="5"/>
      <c r="B85" s="5" t="s">
        <v>19</v>
      </c>
      <c r="C85" s="5" t="s">
        <v>59</v>
      </c>
    </row>
    <row r="86" spans="1:9" ht="20" customHeight="1" x14ac:dyDescent="0.2">
      <c r="A86" s="12" t="s">
        <v>53</v>
      </c>
      <c r="B86" s="13">
        <f>C25</f>
        <v>345000</v>
      </c>
      <c r="C86" s="24">
        <v>1</v>
      </c>
    </row>
    <row r="87" spans="1:9" ht="20" customHeight="1" x14ac:dyDescent="0.2">
      <c r="A87" s="23" t="s">
        <v>60</v>
      </c>
      <c r="B87" s="8">
        <f>SUMIF(Income[Status],"Confirmed",Income[Budgeted])</f>
        <v>200000</v>
      </c>
      <c r="C87" s="22">
        <f>B87/C25</f>
        <v>0.57971014492753625</v>
      </c>
    </row>
    <row r="88" spans="1:9" ht="20" customHeight="1" x14ac:dyDescent="0.2">
      <c r="A88" s="23" t="s">
        <v>61</v>
      </c>
      <c r="B88" s="8">
        <f>SUMIF(Income[Status],"Likely",Income[Budgeted])</f>
        <v>80000</v>
      </c>
      <c r="C88" s="22">
        <f>B88/C25</f>
        <v>0.2318840579710145</v>
      </c>
    </row>
    <row r="89" spans="1:9" ht="20" customHeight="1" x14ac:dyDescent="0.2">
      <c r="A89" s="23" t="s">
        <v>62</v>
      </c>
      <c r="B89" s="8">
        <f>SUMIF(Income[Status],"Expected",Income[Budgeted])</f>
        <v>65000</v>
      </c>
      <c r="C89" s="22">
        <f>B89/C25</f>
        <v>0.18840579710144928</v>
      </c>
    </row>
    <row r="90" spans="1:9" ht="16" customHeight="1" x14ac:dyDescent="0.2">
      <c r="A90" s="17"/>
      <c r="B90" s="8"/>
      <c r="C90" s="22"/>
    </row>
    <row r="91" spans="1:9" ht="20" customHeight="1" x14ac:dyDescent="0.2">
      <c r="A91" s="23" t="s">
        <v>63</v>
      </c>
      <c r="B91" s="8">
        <f>SUMIF(Income[Restriction],"R",Income[Budgeted])</f>
        <v>220000</v>
      </c>
      <c r="C91" s="22">
        <f>B91/C25</f>
        <v>0.6376811594202898</v>
      </c>
    </row>
    <row r="92" spans="1:9" ht="20" customHeight="1" x14ac:dyDescent="0.2">
      <c r="A92" s="23" t="s">
        <v>64</v>
      </c>
      <c r="B92" s="8">
        <f>SUMIF(Income[Restriction],"U",Income[Budgeted])</f>
        <v>125000</v>
      </c>
      <c r="C92" s="22">
        <f>B92/C25</f>
        <v>0.36231884057971014</v>
      </c>
    </row>
    <row r="93" spans="1:9" ht="16" customHeight="1" x14ac:dyDescent="0.2">
      <c r="A93" s="23"/>
      <c r="B93" s="8"/>
      <c r="C93" s="22"/>
    </row>
    <row r="94" spans="1:9" ht="20" customHeight="1" x14ac:dyDescent="0.2">
      <c r="A94" s="12" t="s">
        <v>52</v>
      </c>
      <c r="B94" s="13">
        <f>C81</f>
        <v>345000</v>
      </c>
      <c r="C94" s="18"/>
    </row>
    <row r="95" spans="1:9" ht="20" customHeight="1" x14ac:dyDescent="0.2">
      <c r="A95" s="12" t="s">
        <v>5</v>
      </c>
      <c r="B95" s="13">
        <f>B86-B94</f>
        <v>0</v>
      </c>
      <c r="C95" s="18"/>
    </row>
  </sheetData>
  <mergeCells count="22">
    <mergeCell ref="A8:C8"/>
    <mergeCell ref="A9:C9"/>
    <mergeCell ref="A10:C10"/>
    <mergeCell ref="E8:H8"/>
    <mergeCell ref="E9:H9"/>
    <mergeCell ref="E10:H10"/>
    <mergeCell ref="E5:H5"/>
    <mergeCell ref="E6:H6"/>
    <mergeCell ref="A7:C7"/>
    <mergeCell ref="E7:H7"/>
    <mergeCell ref="A5:C5"/>
    <mergeCell ref="A6:C6"/>
    <mergeCell ref="E12:H12"/>
    <mergeCell ref="A13:C13"/>
    <mergeCell ref="A15:C15"/>
    <mergeCell ref="A16:C16"/>
    <mergeCell ref="A17:C17"/>
    <mergeCell ref="F28:I28"/>
    <mergeCell ref="E13:H13"/>
    <mergeCell ref="E14:H15"/>
    <mergeCell ref="E16:H16"/>
    <mergeCell ref="E17:H17"/>
  </mergeCells>
  <dataValidations count="2">
    <dataValidation type="list" allowBlank="1" showInputMessage="1" showErrorMessage="1" sqref="F21:F24" xr:uid="{99267528-3C79-2F44-A5F2-206BE31714E3}">
      <formula1>"Confirmed,Likely,Expected"</formula1>
    </dataValidation>
    <dataValidation type="list" allowBlank="1" showInputMessage="1" showErrorMessage="1" sqref="G21:G24" xr:uid="{7B2A7D22-3DEB-814C-AFE9-D8381500486B}">
      <formula1>"R,U"</formula1>
    </dataValidation>
  </dataValidations>
  <pageMargins left="0.7" right="0.7" top="0.75" bottom="0.75" header="0.3" footer="0.3"/>
  <pageSetup paperSize="9" scale="38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039E-6421-9742-99E6-AF5A97404BD6}">
  <sheetPr>
    <tabColor theme="9" tint="0.79998168889431442"/>
  </sheetPr>
  <dimension ref="A1:H38"/>
  <sheetViews>
    <sheetView showGridLines="0" zoomScale="80" zoomScaleNormal="80" workbookViewId="0">
      <selection activeCell="D9" sqref="D9"/>
    </sheetView>
  </sheetViews>
  <sheetFormatPr baseColWidth="10" defaultRowHeight="16" x14ac:dyDescent="0.2"/>
  <cols>
    <col min="1" max="1" width="19" customWidth="1"/>
    <col min="2" max="4" width="30.83203125" customWidth="1"/>
    <col min="5" max="5" width="15.6640625" bestFit="1" customWidth="1"/>
  </cols>
  <sheetData>
    <row r="1" spans="1:8" ht="25" x14ac:dyDescent="0.25">
      <c r="A1" s="25" t="s">
        <v>65</v>
      </c>
    </row>
    <row r="2" spans="1:8" s="11" customFormat="1" ht="20" customHeight="1" x14ac:dyDescent="0.2">
      <c r="A2" s="27" t="s">
        <v>66</v>
      </c>
      <c r="B2" s="27"/>
      <c r="C2" s="27"/>
      <c r="D2" s="19"/>
      <c r="E2" s="15"/>
      <c r="F2" s="15"/>
      <c r="G2" s="15"/>
      <c r="H2" s="15"/>
    </row>
    <row r="3" spans="1:8" s="29" customFormat="1" ht="20" customHeight="1" x14ac:dyDescent="0.2">
      <c r="A3" s="26" t="s">
        <v>67</v>
      </c>
      <c r="B3" s="28"/>
      <c r="C3" s="28"/>
      <c r="D3" s="42"/>
    </row>
    <row r="4" spans="1:8" ht="20" customHeight="1" x14ac:dyDescent="0.2">
      <c r="A4" s="39"/>
    </row>
    <row r="5" spans="1:8" ht="20" customHeight="1" x14ac:dyDescent="0.2">
      <c r="A5" s="38"/>
      <c r="B5" s="32" t="s">
        <v>6</v>
      </c>
      <c r="C5" s="34" t="s">
        <v>7</v>
      </c>
      <c r="D5" s="36" t="s">
        <v>8</v>
      </c>
      <c r="E5" s="2"/>
    </row>
    <row r="6" spans="1:8" ht="20" customHeight="1" x14ac:dyDescent="0.2">
      <c r="A6" s="30"/>
      <c r="B6" s="33" t="s">
        <v>77</v>
      </c>
      <c r="C6" s="35" t="s">
        <v>68</v>
      </c>
      <c r="D6" s="37" t="s">
        <v>69</v>
      </c>
      <c r="E6" s="2"/>
    </row>
    <row r="7" spans="1:8" ht="59" customHeight="1" x14ac:dyDescent="0.2">
      <c r="A7" s="40" t="s">
        <v>70</v>
      </c>
      <c r="B7" s="31" t="s">
        <v>71</v>
      </c>
      <c r="C7" s="31" t="s">
        <v>72</v>
      </c>
      <c r="D7" s="31" t="s">
        <v>73</v>
      </c>
      <c r="E7" s="2"/>
    </row>
    <row r="8" spans="1:8" ht="20" customHeight="1" x14ac:dyDescent="0.2">
      <c r="A8" s="41" t="s">
        <v>74</v>
      </c>
      <c r="B8" s="46">
        <v>270000</v>
      </c>
      <c r="C8" s="46">
        <f>'Your Budget'!C25</f>
        <v>345000</v>
      </c>
      <c r="D8" s="46">
        <v>410000</v>
      </c>
      <c r="E8" s="2"/>
    </row>
    <row r="9" spans="1:8" ht="20" customHeight="1" x14ac:dyDescent="0.2">
      <c r="A9" s="41" t="s">
        <v>75</v>
      </c>
      <c r="B9" s="46">
        <f>C9</f>
        <v>345000</v>
      </c>
      <c r="C9" s="46">
        <f>'Your Budget'!C81</f>
        <v>345000</v>
      </c>
      <c r="D9" s="46">
        <f>C9</f>
        <v>345000</v>
      </c>
      <c r="E9" s="2"/>
    </row>
    <row r="10" spans="1:8" ht="20" customHeight="1" x14ac:dyDescent="0.2">
      <c r="A10" s="41" t="s">
        <v>5</v>
      </c>
      <c r="B10" s="46">
        <f>B8-B9</f>
        <v>-75000</v>
      </c>
      <c r="C10" s="46">
        <f>C8-C9</f>
        <v>0</v>
      </c>
      <c r="D10" s="46">
        <f>D8-D9</f>
        <v>65000</v>
      </c>
      <c r="E10" s="2"/>
    </row>
    <row r="11" spans="1:8" ht="81" customHeight="1" x14ac:dyDescent="0.2">
      <c r="A11" s="41" t="s">
        <v>76</v>
      </c>
      <c r="B11" s="45" t="s">
        <v>78</v>
      </c>
      <c r="C11" s="45" t="s">
        <v>79</v>
      </c>
      <c r="D11" s="45" t="s">
        <v>80</v>
      </c>
      <c r="E11" s="2"/>
    </row>
    <row r="12" spans="1:8" ht="20" customHeight="1" x14ac:dyDescent="0.2">
      <c r="A12" s="11"/>
      <c r="B12" s="11"/>
      <c r="C12" s="11"/>
      <c r="D12" s="11"/>
      <c r="E12" s="2"/>
    </row>
    <row r="13" spans="1:8" s="29" customFormat="1" ht="20" customHeight="1" x14ac:dyDescent="0.2">
      <c r="A13" s="44" t="s">
        <v>81</v>
      </c>
      <c r="B13" s="43"/>
      <c r="C13" s="43"/>
      <c r="D13" s="43"/>
      <c r="E13" s="11"/>
    </row>
    <row r="14" spans="1:8" s="29" customFormat="1" ht="20" customHeight="1" x14ac:dyDescent="0.2">
      <c r="A14" s="26" t="s">
        <v>82</v>
      </c>
      <c r="B14" s="43"/>
      <c r="C14" s="43"/>
      <c r="D14" s="43"/>
      <c r="E14" s="11"/>
    </row>
    <row r="15" spans="1:8" ht="20" customHeight="1" x14ac:dyDescent="0.2">
      <c r="A15" s="11"/>
      <c r="B15" s="11"/>
      <c r="C15" s="11"/>
      <c r="D15" s="11"/>
      <c r="E15" s="2"/>
    </row>
    <row r="16" spans="1:8" ht="20" customHeight="1" x14ac:dyDescent="0.2">
      <c r="A16" s="2"/>
      <c r="B16" s="2"/>
      <c r="C16" s="2"/>
      <c r="D16" s="2"/>
      <c r="E16" s="2"/>
    </row>
    <row r="17" spans="1:5" ht="20" customHeight="1" x14ac:dyDescent="0.2">
      <c r="A17" s="2"/>
      <c r="B17" s="2"/>
      <c r="C17" s="2"/>
      <c r="D17" s="2"/>
      <c r="E17" s="2"/>
    </row>
    <row r="18" spans="1:5" ht="20" customHeight="1" x14ac:dyDescent="0.2">
      <c r="A18" s="2"/>
      <c r="B18" s="2"/>
      <c r="C18" s="2"/>
      <c r="D18" s="2"/>
      <c r="E18" s="2"/>
    </row>
    <row r="19" spans="1:5" ht="20" customHeight="1" x14ac:dyDescent="0.2">
      <c r="A19" s="2"/>
      <c r="B19" s="2"/>
      <c r="C19" s="2"/>
      <c r="D19" s="2"/>
      <c r="E19" s="2"/>
    </row>
    <row r="20" spans="1:5" ht="20" customHeight="1" x14ac:dyDescent="0.2">
      <c r="A20" s="2"/>
      <c r="B20" s="2"/>
      <c r="C20" s="2"/>
      <c r="D20" s="2"/>
      <c r="E20" s="2"/>
    </row>
    <row r="21" spans="1:5" ht="20" customHeight="1" x14ac:dyDescent="0.2">
      <c r="A21" s="2"/>
      <c r="B21" s="2"/>
      <c r="C21" s="2"/>
      <c r="D21" s="2"/>
      <c r="E21" s="2"/>
    </row>
    <row r="22" spans="1:5" ht="20" customHeight="1" x14ac:dyDescent="0.2">
      <c r="A22" s="2"/>
      <c r="B22" s="2"/>
      <c r="C22" s="2"/>
      <c r="D22" s="2"/>
      <c r="E22" s="2"/>
    </row>
    <row r="23" spans="1:5" ht="20" customHeight="1" x14ac:dyDescent="0.2"/>
    <row r="24" spans="1:5" ht="20" customHeight="1" x14ac:dyDescent="0.2"/>
    <row r="25" spans="1:5" ht="20" customHeight="1" x14ac:dyDescent="0.2"/>
    <row r="26" spans="1:5" ht="20" customHeight="1" x14ac:dyDescent="0.2"/>
    <row r="27" spans="1:5" ht="20" customHeight="1" x14ac:dyDescent="0.2"/>
    <row r="28" spans="1:5" ht="20" customHeight="1" x14ac:dyDescent="0.2"/>
    <row r="29" spans="1:5" ht="20" customHeight="1" x14ac:dyDescent="0.2"/>
    <row r="30" spans="1:5" ht="20" customHeight="1" x14ac:dyDescent="0.2"/>
    <row r="31" spans="1:5" ht="20" customHeight="1" x14ac:dyDescent="0.2"/>
    <row r="32" spans="1:5" ht="20" customHeight="1" x14ac:dyDescent="0.2"/>
    <row r="33" ht="20" customHeight="1" x14ac:dyDescent="0.2"/>
    <row r="34" ht="20" customHeight="1" x14ac:dyDescent="0.2"/>
    <row r="35" ht="20" customHeight="1" x14ac:dyDescent="0.2"/>
    <row r="36" ht="20" customHeight="1" x14ac:dyDescent="0.2"/>
    <row r="37" ht="20" customHeight="1" x14ac:dyDescent="0.2"/>
    <row r="38" ht="20" customHeight="1" x14ac:dyDescent="0.2"/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3BFC-5601-774F-A4FC-CD612C499FE5}">
  <sheetPr>
    <tabColor rgb="FFEFE8D8"/>
  </sheetPr>
  <dimension ref="A1:C36"/>
  <sheetViews>
    <sheetView showGridLines="0" zoomScale="80" zoomScaleNormal="80" workbookViewId="0">
      <selection activeCell="H12" sqref="H12"/>
    </sheetView>
  </sheetViews>
  <sheetFormatPr baseColWidth="10" defaultRowHeight="16" x14ac:dyDescent="0.2"/>
  <cols>
    <col min="1" max="1" width="4.1640625" style="29" customWidth="1"/>
    <col min="2" max="2" width="42" style="29" customWidth="1"/>
    <col min="3" max="3" width="60.83203125" style="29" customWidth="1"/>
    <col min="4" max="16384" width="10.83203125" style="29"/>
  </cols>
  <sheetData>
    <row r="1" spans="1:3" ht="25" x14ac:dyDescent="0.2">
      <c r="A1" s="50" t="s">
        <v>83</v>
      </c>
    </row>
    <row r="2" spans="1:3" ht="20" customHeight="1" x14ac:dyDescent="0.2">
      <c r="A2" s="47" t="s">
        <v>84</v>
      </c>
      <c r="B2" s="47"/>
      <c r="C2" s="47"/>
    </row>
    <row r="3" spans="1:3" ht="20" customHeight="1" x14ac:dyDescent="0.2">
      <c r="A3" s="48" t="s">
        <v>85</v>
      </c>
      <c r="B3" s="48"/>
      <c r="C3" s="49"/>
    </row>
    <row r="4" spans="1:3" ht="20" customHeight="1" x14ac:dyDescent="0.2"/>
    <row r="5" spans="1:3" ht="20" customHeight="1" x14ac:dyDescent="0.2">
      <c r="A5" s="111" t="s">
        <v>86</v>
      </c>
      <c r="B5" s="112"/>
      <c r="C5" s="52" t="s">
        <v>87</v>
      </c>
    </row>
    <row r="6" spans="1:3" ht="20" customHeight="1" x14ac:dyDescent="0.2">
      <c r="A6" s="53" t="s">
        <v>102</v>
      </c>
      <c r="B6" s="51" t="s">
        <v>88</v>
      </c>
      <c r="C6" s="54"/>
    </row>
    <row r="7" spans="1:3" ht="50" customHeight="1" x14ac:dyDescent="0.2">
      <c r="A7" s="110" t="s">
        <v>89</v>
      </c>
      <c r="B7" s="110"/>
      <c r="C7" s="57" t="s">
        <v>90</v>
      </c>
    </row>
    <row r="8" spans="1:3" ht="50" customHeight="1" x14ac:dyDescent="0.2">
      <c r="A8" s="110" t="s">
        <v>91</v>
      </c>
      <c r="B8" s="110"/>
      <c r="C8" s="57" t="s">
        <v>90</v>
      </c>
    </row>
    <row r="9" spans="1:3" ht="20" customHeight="1" x14ac:dyDescent="0.2">
      <c r="A9" s="55" t="s">
        <v>103</v>
      </c>
      <c r="B9" s="51" t="s">
        <v>92</v>
      </c>
      <c r="C9" s="56"/>
    </row>
    <row r="10" spans="1:3" ht="50" customHeight="1" x14ac:dyDescent="0.2">
      <c r="A10" s="110" t="s">
        <v>93</v>
      </c>
      <c r="B10" s="110"/>
      <c r="C10" s="57" t="s">
        <v>90</v>
      </c>
    </row>
    <row r="11" spans="1:3" ht="70" customHeight="1" x14ac:dyDescent="0.2">
      <c r="A11" s="110" t="s">
        <v>94</v>
      </c>
      <c r="B11" s="110"/>
      <c r="C11" s="57" t="s">
        <v>90</v>
      </c>
    </row>
    <row r="12" spans="1:3" ht="50" customHeight="1" x14ac:dyDescent="0.2">
      <c r="A12" s="110" t="s">
        <v>95</v>
      </c>
      <c r="B12" s="110"/>
      <c r="C12" s="57" t="s">
        <v>90</v>
      </c>
    </row>
    <row r="13" spans="1:3" ht="20" customHeight="1" x14ac:dyDescent="0.2">
      <c r="A13" s="55" t="s">
        <v>104</v>
      </c>
      <c r="B13" s="51" t="s">
        <v>96</v>
      </c>
      <c r="C13" s="56"/>
    </row>
    <row r="14" spans="1:3" ht="40" customHeight="1" x14ac:dyDescent="0.2">
      <c r="A14" s="110" t="s">
        <v>97</v>
      </c>
      <c r="B14" s="110"/>
      <c r="C14" s="57" t="s">
        <v>90</v>
      </c>
    </row>
    <row r="15" spans="1:3" ht="40" customHeight="1" x14ac:dyDescent="0.2">
      <c r="A15" s="110" t="s">
        <v>98</v>
      </c>
      <c r="B15" s="110"/>
      <c r="C15" s="57" t="s">
        <v>90</v>
      </c>
    </row>
    <row r="16" spans="1:3" ht="20" customHeight="1" x14ac:dyDescent="0.2">
      <c r="A16" s="55" t="s">
        <v>105</v>
      </c>
      <c r="B16" s="51" t="s">
        <v>99</v>
      </c>
      <c r="C16" s="56"/>
    </row>
    <row r="17" spans="1:3" ht="50" customHeight="1" x14ac:dyDescent="0.2">
      <c r="A17" s="110" t="s">
        <v>100</v>
      </c>
      <c r="B17" s="110"/>
      <c r="C17" s="57" t="s">
        <v>90</v>
      </c>
    </row>
    <row r="18" spans="1:3" ht="40" customHeight="1" x14ac:dyDescent="0.2">
      <c r="A18" s="110" t="s">
        <v>101</v>
      </c>
      <c r="B18" s="110"/>
      <c r="C18" s="57" t="s">
        <v>90</v>
      </c>
    </row>
    <row r="19" spans="1:3" ht="20" customHeight="1" x14ac:dyDescent="0.2"/>
    <row r="20" spans="1:3" ht="20" customHeight="1" x14ac:dyDescent="0.2"/>
    <row r="21" spans="1:3" ht="20" customHeight="1" x14ac:dyDescent="0.2"/>
    <row r="22" spans="1:3" ht="20" customHeight="1" x14ac:dyDescent="0.2"/>
    <row r="23" spans="1:3" ht="20" customHeight="1" x14ac:dyDescent="0.2"/>
    <row r="24" spans="1:3" ht="20" customHeight="1" x14ac:dyDescent="0.2"/>
    <row r="25" spans="1:3" ht="20" customHeight="1" x14ac:dyDescent="0.2"/>
    <row r="26" spans="1:3" ht="20" customHeight="1" x14ac:dyDescent="0.2"/>
    <row r="27" spans="1:3" ht="20" customHeight="1" x14ac:dyDescent="0.2"/>
    <row r="28" spans="1:3" ht="20" customHeight="1" x14ac:dyDescent="0.2"/>
    <row r="29" spans="1:3" ht="20" customHeight="1" x14ac:dyDescent="0.2"/>
    <row r="30" spans="1:3" ht="20" customHeight="1" x14ac:dyDescent="0.2"/>
    <row r="31" spans="1:3" ht="20" customHeight="1" x14ac:dyDescent="0.2"/>
    <row r="32" spans="1:3" ht="20" customHeight="1" x14ac:dyDescent="0.2"/>
    <row r="33" ht="20" customHeight="1" x14ac:dyDescent="0.2"/>
    <row r="34" ht="20" customHeight="1" x14ac:dyDescent="0.2"/>
    <row r="35" ht="20" customHeight="1" x14ac:dyDescent="0.2"/>
    <row r="36" ht="20" customHeight="1" x14ac:dyDescent="0.2"/>
  </sheetData>
  <mergeCells count="10">
    <mergeCell ref="A14:B14"/>
    <mergeCell ref="A15:B15"/>
    <mergeCell ref="A17:B17"/>
    <mergeCell ref="A18:B18"/>
    <mergeCell ref="A5:B5"/>
    <mergeCell ref="A7:B7"/>
    <mergeCell ref="A8:B8"/>
    <mergeCell ref="A10:B10"/>
    <mergeCell ref="A11:B11"/>
    <mergeCell ref="A12:B1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Your Budget</vt:lpstr>
      <vt:lpstr>What If </vt:lpstr>
      <vt:lpstr>Review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L</dc:creator>
  <cp:lastModifiedBy>The Auction Divas</cp:lastModifiedBy>
  <cp:lastPrinted>2026-05-30T12:38:28Z</cp:lastPrinted>
  <dcterms:created xsi:type="dcterms:W3CDTF">2026-05-22T02:07:10Z</dcterms:created>
  <dcterms:modified xsi:type="dcterms:W3CDTF">2026-06-09T22:04:48Z</dcterms:modified>
</cp:coreProperties>
</file>